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20490" windowHeight="8025" activeTab="1"/>
  </bookViews>
  <sheets>
    <sheet name="Shear box" sheetId="2" r:id="rId1"/>
    <sheet name="Input data from mp3" sheetId="1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X4" i="1" l="1"/>
  <c r="X3" i="1"/>
  <c r="X2" i="1"/>
  <c r="T3" i="1" l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T280" i="1"/>
  <c r="T281" i="1"/>
  <c r="T282" i="1"/>
  <c r="T283" i="1"/>
  <c r="T284" i="1"/>
  <c r="T285" i="1"/>
  <c r="T286" i="1"/>
  <c r="T287" i="1"/>
  <c r="T288" i="1"/>
  <c r="T289" i="1"/>
  <c r="T290" i="1"/>
  <c r="T291" i="1"/>
  <c r="T292" i="1"/>
  <c r="T293" i="1"/>
  <c r="T294" i="1"/>
  <c r="T295" i="1"/>
  <c r="T296" i="1"/>
  <c r="T297" i="1"/>
  <c r="T298" i="1"/>
  <c r="T299" i="1"/>
  <c r="T300" i="1"/>
  <c r="T301" i="1"/>
  <c r="T302" i="1"/>
  <c r="T303" i="1"/>
  <c r="T304" i="1"/>
  <c r="T305" i="1"/>
  <c r="T306" i="1"/>
  <c r="T307" i="1"/>
  <c r="T308" i="1"/>
  <c r="T309" i="1"/>
  <c r="T310" i="1"/>
  <c r="T311" i="1"/>
  <c r="T312" i="1"/>
  <c r="T313" i="1"/>
  <c r="T314" i="1"/>
  <c r="T315" i="1"/>
  <c r="T316" i="1"/>
  <c r="T317" i="1"/>
  <c r="T318" i="1"/>
  <c r="T319" i="1"/>
  <c r="T320" i="1"/>
  <c r="T321" i="1"/>
  <c r="T322" i="1"/>
  <c r="T323" i="1"/>
  <c r="T324" i="1"/>
  <c r="T325" i="1"/>
  <c r="T326" i="1"/>
  <c r="T327" i="1"/>
  <c r="T328" i="1"/>
  <c r="T329" i="1"/>
  <c r="T330" i="1"/>
  <c r="T331" i="1"/>
  <c r="T332" i="1"/>
  <c r="T333" i="1"/>
  <c r="T334" i="1"/>
  <c r="T335" i="1"/>
  <c r="T336" i="1"/>
  <c r="T337" i="1"/>
  <c r="T338" i="1"/>
  <c r="T339" i="1"/>
  <c r="T340" i="1"/>
  <c r="T341" i="1"/>
  <c r="T342" i="1"/>
  <c r="T343" i="1"/>
  <c r="T344" i="1"/>
  <c r="T345" i="1"/>
  <c r="T346" i="1"/>
  <c r="T347" i="1"/>
  <c r="T348" i="1"/>
  <c r="T349" i="1"/>
  <c r="T350" i="1"/>
  <c r="T351" i="1"/>
  <c r="T352" i="1"/>
  <c r="T353" i="1"/>
  <c r="T354" i="1"/>
  <c r="T355" i="1"/>
  <c r="T356" i="1"/>
  <c r="T357" i="1"/>
  <c r="T358" i="1"/>
  <c r="T359" i="1"/>
  <c r="T360" i="1"/>
  <c r="T361" i="1"/>
  <c r="T362" i="1"/>
  <c r="T363" i="1"/>
  <c r="T364" i="1"/>
  <c r="T365" i="1"/>
  <c r="T366" i="1"/>
  <c r="T367" i="1"/>
  <c r="T368" i="1"/>
  <c r="T369" i="1"/>
  <c r="T370" i="1"/>
  <c r="T371" i="1"/>
  <c r="T372" i="1"/>
  <c r="T373" i="1"/>
  <c r="T374" i="1"/>
  <c r="T375" i="1"/>
  <c r="T376" i="1"/>
  <c r="T377" i="1"/>
  <c r="T378" i="1"/>
  <c r="T379" i="1"/>
  <c r="T380" i="1"/>
  <c r="T381" i="1"/>
  <c r="T382" i="1"/>
  <c r="T383" i="1"/>
  <c r="T384" i="1"/>
  <c r="T385" i="1"/>
  <c r="T386" i="1"/>
  <c r="T387" i="1"/>
  <c r="T388" i="1"/>
  <c r="T389" i="1"/>
  <c r="T390" i="1"/>
  <c r="T391" i="1"/>
  <c r="T392" i="1"/>
  <c r="T393" i="1"/>
  <c r="T394" i="1"/>
  <c r="T395" i="1"/>
  <c r="T396" i="1"/>
  <c r="T397" i="1"/>
  <c r="T398" i="1"/>
  <c r="T399" i="1"/>
  <c r="T400" i="1"/>
  <c r="T401" i="1"/>
  <c r="T402" i="1"/>
  <c r="T403" i="1"/>
  <c r="T404" i="1"/>
  <c r="T405" i="1"/>
  <c r="T406" i="1"/>
  <c r="T407" i="1"/>
  <c r="T408" i="1"/>
  <c r="T409" i="1"/>
  <c r="T410" i="1"/>
  <c r="T411" i="1"/>
  <c r="T412" i="1"/>
  <c r="T413" i="1"/>
  <c r="T414" i="1"/>
  <c r="T415" i="1"/>
  <c r="T416" i="1"/>
  <c r="T417" i="1"/>
  <c r="T418" i="1"/>
  <c r="T419" i="1"/>
  <c r="T420" i="1"/>
  <c r="T421" i="1"/>
  <c r="T422" i="1"/>
  <c r="T423" i="1"/>
  <c r="T424" i="1"/>
  <c r="T425" i="1"/>
  <c r="T426" i="1"/>
  <c r="T427" i="1"/>
  <c r="T428" i="1"/>
  <c r="T429" i="1"/>
  <c r="T430" i="1"/>
  <c r="T431" i="1"/>
  <c r="T432" i="1"/>
  <c r="T433" i="1"/>
  <c r="T434" i="1"/>
  <c r="T435" i="1"/>
  <c r="T436" i="1"/>
  <c r="T437" i="1"/>
  <c r="T438" i="1"/>
  <c r="T439" i="1"/>
  <c r="T440" i="1"/>
  <c r="T441" i="1"/>
  <c r="T442" i="1"/>
  <c r="T443" i="1"/>
  <c r="T444" i="1"/>
  <c r="T445" i="1"/>
  <c r="T446" i="1"/>
  <c r="T447" i="1"/>
  <c r="T448" i="1"/>
  <c r="T449" i="1"/>
  <c r="T450" i="1"/>
  <c r="T451" i="1"/>
  <c r="T452" i="1"/>
  <c r="T453" i="1"/>
  <c r="T454" i="1"/>
  <c r="T455" i="1"/>
  <c r="T456" i="1"/>
  <c r="T457" i="1"/>
  <c r="T458" i="1"/>
  <c r="T459" i="1"/>
  <c r="T460" i="1"/>
  <c r="T461" i="1"/>
  <c r="T462" i="1"/>
  <c r="T463" i="1"/>
  <c r="T464" i="1"/>
  <c r="T465" i="1"/>
  <c r="T466" i="1"/>
  <c r="T467" i="1"/>
  <c r="T468" i="1"/>
  <c r="T469" i="1"/>
  <c r="T470" i="1"/>
  <c r="T471" i="1"/>
  <c r="T472" i="1"/>
  <c r="T473" i="1"/>
  <c r="T474" i="1"/>
  <c r="T475" i="1"/>
  <c r="T476" i="1"/>
  <c r="T477" i="1"/>
  <c r="T478" i="1"/>
  <c r="T479" i="1"/>
  <c r="T480" i="1"/>
  <c r="T481" i="1"/>
  <c r="T482" i="1"/>
  <c r="T483" i="1"/>
  <c r="T484" i="1"/>
  <c r="T485" i="1"/>
  <c r="T486" i="1"/>
  <c r="T487" i="1"/>
  <c r="T488" i="1"/>
  <c r="T489" i="1"/>
  <c r="T490" i="1"/>
  <c r="T491" i="1"/>
  <c r="T492" i="1"/>
  <c r="T493" i="1"/>
  <c r="T494" i="1"/>
  <c r="T495" i="1"/>
  <c r="T496" i="1"/>
  <c r="T497" i="1"/>
  <c r="T498" i="1"/>
  <c r="T499" i="1"/>
  <c r="T500" i="1"/>
  <c r="T501" i="1"/>
  <c r="T502" i="1"/>
  <c r="T503" i="1"/>
  <c r="T504" i="1"/>
  <c r="T505" i="1"/>
  <c r="T506" i="1"/>
  <c r="T507" i="1"/>
  <c r="T508" i="1"/>
  <c r="T509" i="1"/>
  <c r="T510" i="1"/>
  <c r="T511" i="1"/>
  <c r="T512" i="1"/>
  <c r="T513" i="1"/>
  <c r="T514" i="1"/>
  <c r="T515" i="1"/>
  <c r="T516" i="1"/>
  <c r="T517" i="1"/>
  <c r="T518" i="1"/>
  <c r="T519" i="1"/>
  <c r="T520" i="1"/>
  <c r="T521" i="1"/>
  <c r="T522" i="1"/>
  <c r="T523" i="1"/>
  <c r="T524" i="1"/>
  <c r="T525" i="1"/>
  <c r="T526" i="1"/>
  <c r="T527" i="1"/>
  <c r="T528" i="1"/>
  <c r="T529" i="1"/>
  <c r="T530" i="1"/>
  <c r="T531" i="1"/>
  <c r="T532" i="1"/>
  <c r="T533" i="1"/>
  <c r="T534" i="1"/>
  <c r="T535" i="1"/>
  <c r="T536" i="1"/>
  <c r="T537" i="1"/>
  <c r="T538" i="1"/>
  <c r="T539" i="1"/>
  <c r="T540" i="1"/>
  <c r="T541" i="1"/>
  <c r="T542" i="1"/>
  <c r="T543" i="1"/>
  <c r="T544" i="1"/>
  <c r="T545" i="1"/>
  <c r="T546" i="1"/>
  <c r="T547" i="1"/>
  <c r="T548" i="1"/>
  <c r="T549" i="1"/>
  <c r="T550" i="1"/>
  <c r="T551" i="1"/>
  <c r="T552" i="1"/>
  <c r="T553" i="1"/>
  <c r="T554" i="1"/>
  <c r="T2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S379" i="1"/>
  <c r="S380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7" i="1"/>
  <c r="S398" i="1"/>
  <c r="S399" i="1"/>
  <c r="S400" i="1"/>
  <c r="S401" i="1"/>
  <c r="S402" i="1"/>
  <c r="S403" i="1"/>
  <c r="S404" i="1"/>
  <c r="S405" i="1"/>
  <c r="S406" i="1"/>
  <c r="S407" i="1"/>
  <c r="S408" i="1"/>
  <c r="S409" i="1"/>
  <c r="S410" i="1"/>
  <c r="S411" i="1"/>
  <c r="S412" i="1"/>
  <c r="S413" i="1"/>
  <c r="S414" i="1"/>
  <c r="S415" i="1"/>
  <c r="S416" i="1"/>
  <c r="S417" i="1"/>
  <c r="S418" i="1"/>
  <c r="S419" i="1"/>
  <c r="S420" i="1"/>
  <c r="S421" i="1"/>
  <c r="S422" i="1"/>
  <c r="S423" i="1"/>
  <c r="S424" i="1"/>
  <c r="S425" i="1"/>
  <c r="S426" i="1"/>
  <c r="S427" i="1"/>
  <c r="S428" i="1"/>
  <c r="S429" i="1"/>
  <c r="S430" i="1"/>
  <c r="S431" i="1"/>
  <c r="S432" i="1"/>
  <c r="S433" i="1"/>
  <c r="S434" i="1"/>
  <c r="S435" i="1"/>
  <c r="S436" i="1"/>
  <c r="S437" i="1"/>
  <c r="S438" i="1"/>
  <c r="S439" i="1"/>
  <c r="S440" i="1"/>
  <c r="S441" i="1"/>
  <c r="S442" i="1"/>
  <c r="S443" i="1"/>
  <c r="S444" i="1"/>
  <c r="S445" i="1"/>
  <c r="S446" i="1"/>
  <c r="S447" i="1"/>
  <c r="S448" i="1"/>
  <c r="S449" i="1"/>
  <c r="S450" i="1"/>
  <c r="S451" i="1"/>
  <c r="S452" i="1"/>
  <c r="S453" i="1"/>
  <c r="S454" i="1"/>
  <c r="S455" i="1"/>
  <c r="S456" i="1"/>
  <c r="S457" i="1"/>
  <c r="S458" i="1"/>
  <c r="S459" i="1"/>
  <c r="S460" i="1"/>
  <c r="S461" i="1"/>
  <c r="S462" i="1"/>
  <c r="S463" i="1"/>
  <c r="S464" i="1"/>
  <c r="S465" i="1"/>
  <c r="S466" i="1"/>
  <c r="S467" i="1"/>
  <c r="S468" i="1"/>
  <c r="S469" i="1"/>
  <c r="S470" i="1"/>
  <c r="S471" i="1"/>
  <c r="S472" i="1"/>
  <c r="S473" i="1"/>
  <c r="S474" i="1"/>
  <c r="S475" i="1"/>
  <c r="S476" i="1"/>
  <c r="S477" i="1"/>
  <c r="S478" i="1"/>
  <c r="S479" i="1"/>
  <c r="S480" i="1"/>
  <c r="S481" i="1"/>
  <c r="S482" i="1"/>
  <c r="S483" i="1"/>
  <c r="S484" i="1"/>
  <c r="S485" i="1"/>
  <c r="S486" i="1"/>
  <c r="S487" i="1"/>
  <c r="S488" i="1"/>
  <c r="S489" i="1"/>
  <c r="S490" i="1"/>
  <c r="S491" i="1"/>
  <c r="S492" i="1"/>
  <c r="S493" i="1"/>
  <c r="S494" i="1"/>
  <c r="S495" i="1"/>
  <c r="S496" i="1"/>
  <c r="S497" i="1"/>
  <c r="S498" i="1"/>
  <c r="S499" i="1"/>
  <c r="S500" i="1"/>
  <c r="S501" i="1"/>
  <c r="S502" i="1"/>
  <c r="S503" i="1"/>
  <c r="S504" i="1"/>
  <c r="S505" i="1"/>
  <c r="S506" i="1"/>
  <c r="S507" i="1"/>
  <c r="S508" i="1"/>
  <c r="S509" i="1"/>
  <c r="S510" i="1"/>
  <c r="S511" i="1"/>
  <c r="S512" i="1"/>
  <c r="S513" i="1"/>
  <c r="S514" i="1"/>
  <c r="S515" i="1"/>
  <c r="S516" i="1"/>
  <c r="S517" i="1"/>
  <c r="S518" i="1"/>
  <c r="S519" i="1"/>
  <c r="S520" i="1"/>
  <c r="S521" i="1"/>
  <c r="S522" i="1"/>
  <c r="S523" i="1"/>
  <c r="S524" i="1"/>
  <c r="S525" i="1"/>
  <c r="S526" i="1"/>
  <c r="S527" i="1"/>
  <c r="S528" i="1"/>
  <c r="S529" i="1"/>
  <c r="S530" i="1"/>
  <c r="S531" i="1"/>
  <c r="S532" i="1"/>
  <c r="S533" i="1"/>
  <c r="S534" i="1"/>
  <c r="S535" i="1"/>
  <c r="S536" i="1"/>
  <c r="S537" i="1"/>
  <c r="S538" i="1"/>
  <c r="S539" i="1"/>
  <c r="S540" i="1"/>
  <c r="S541" i="1"/>
  <c r="S542" i="1"/>
  <c r="S543" i="1"/>
  <c r="S544" i="1"/>
  <c r="S545" i="1"/>
  <c r="S546" i="1"/>
  <c r="S547" i="1"/>
  <c r="S548" i="1"/>
  <c r="S549" i="1"/>
  <c r="S550" i="1"/>
  <c r="S551" i="1"/>
  <c r="S552" i="1"/>
  <c r="S553" i="1"/>
  <c r="S554" i="1"/>
  <c r="S18" i="1"/>
  <c r="N3" i="1" l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2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2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2" i="1"/>
  <c r="Q3" i="1" l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2" i="1"/>
  <c r="E18" i="2" l="1"/>
  <c r="E19" i="2"/>
  <c r="E17" i="2"/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2" i="1"/>
  <c r="V548" i="1" l="1"/>
  <c r="V540" i="1"/>
  <c r="V532" i="1"/>
  <c r="V528" i="1"/>
  <c r="V520" i="1"/>
  <c r="V516" i="1"/>
  <c r="V508" i="1"/>
  <c r="V504" i="1"/>
  <c r="V496" i="1"/>
  <c r="V488" i="1"/>
  <c r="V480" i="1"/>
  <c r="V472" i="1"/>
  <c r="V464" i="1"/>
  <c r="V456" i="1"/>
  <c r="V452" i="1"/>
  <c r="V444" i="1"/>
  <c r="V440" i="1"/>
  <c r="V432" i="1"/>
  <c r="V428" i="1"/>
  <c r="V420" i="1"/>
  <c r="V416" i="1"/>
  <c r="V408" i="1"/>
  <c r="V404" i="1"/>
  <c r="V396" i="1"/>
  <c r="V392" i="1"/>
  <c r="V384" i="1"/>
  <c r="V380" i="1"/>
  <c r="V372" i="1"/>
  <c r="V364" i="1"/>
  <c r="V360" i="1"/>
  <c r="V352" i="1"/>
  <c r="V344" i="1"/>
  <c r="V336" i="1"/>
  <c r="V328" i="1"/>
  <c r="V324" i="1"/>
  <c r="V316" i="1"/>
  <c r="V312" i="1"/>
  <c r="V304" i="1"/>
  <c r="V296" i="1"/>
  <c r="V292" i="1"/>
  <c r="V284" i="1"/>
  <c r="V276" i="1"/>
  <c r="V272" i="1"/>
  <c r="V264" i="1"/>
  <c r="V256" i="1"/>
  <c r="V252" i="1"/>
  <c r="V244" i="1"/>
  <c r="V240" i="1"/>
  <c r="V232" i="1"/>
  <c r="V228" i="1"/>
  <c r="V220" i="1"/>
  <c r="V216" i="1"/>
  <c r="V208" i="1"/>
  <c r="V200" i="1"/>
  <c r="V192" i="1"/>
  <c r="V180" i="1"/>
  <c r="V136" i="1"/>
  <c r="V554" i="1"/>
  <c r="V550" i="1"/>
  <c r="V546" i="1"/>
  <c r="V542" i="1"/>
  <c r="V538" i="1"/>
  <c r="V534" i="1"/>
  <c r="V530" i="1"/>
  <c r="V526" i="1"/>
  <c r="V522" i="1"/>
  <c r="V518" i="1"/>
  <c r="V514" i="1"/>
  <c r="V510" i="1"/>
  <c r="V506" i="1"/>
  <c r="V502" i="1"/>
  <c r="V498" i="1"/>
  <c r="V494" i="1"/>
  <c r="V490" i="1"/>
  <c r="V486" i="1"/>
  <c r="V482" i="1"/>
  <c r="V478" i="1"/>
  <c r="V474" i="1"/>
  <c r="V470" i="1"/>
  <c r="V466" i="1"/>
  <c r="V462" i="1"/>
  <c r="V458" i="1"/>
  <c r="V454" i="1"/>
  <c r="V450" i="1"/>
  <c r="V446" i="1"/>
  <c r="V442" i="1"/>
  <c r="V438" i="1"/>
  <c r="V434" i="1"/>
  <c r="V430" i="1"/>
  <c r="V426" i="1"/>
  <c r="V422" i="1"/>
  <c r="V418" i="1"/>
  <c r="V414" i="1"/>
  <c r="V410" i="1"/>
  <c r="V406" i="1"/>
  <c r="V402" i="1"/>
  <c r="V398" i="1"/>
  <c r="V394" i="1"/>
  <c r="V390" i="1"/>
  <c r="V386" i="1"/>
  <c r="V382" i="1"/>
  <c r="V378" i="1"/>
  <c r="V374" i="1"/>
  <c r="V370" i="1"/>
  <c r="V366" i="1"/>
  <c r="V362" i="1"/>
  <c r="V358" i="1"/>
  <c r="V354" i="1"/>
  <c r="V350" i="1"/>
  <c r="V346" i="1"/>
  <c r="V342" i="1"/>
  <c r="V338" i="1"/>
  <c r="V334" i="1"/>
  <c r="V330" i="1"/>
  <c r="V326" i="1"/>
  <c r="V322" i="1"/>
  <c r="V318" i="1"/>
  <c r="V314" i="1"/>
  <c r="V310" i="1"/>
  <c r="V306" i="1"/>
  <c r="V302" i="1"/>
  <c r="V298" i="1"/>
  <c r="V294" i="1"/>
  <c r="V290" i="1"/>
  <c r="V286" i="1"/>
  <c r="V282" i="1"/>
  <c r="V278" i="1"/>
  <c r="V274" i="1"/>
  <c r="V270" i="1"/>
  <c r="V266" i="1"/>
  <c r="V262" i="1"/>
  <c r="V258" i="1"/>
  <c r="V254" i="1"/>
  <c r="V250" i="1"/>
  <c r="V246" i="1"/>
  <c r="V242" i="1"/>
  <c r="V238" i="1"/>
  <c r="V234" i="1"/>
  <c r="V230" i="1"/>
  <c r="V226" i="1"/>
  <c r="V222" i="1"/>
  <c r="V218" i="1"/>
  <c r="V214" i="1"/>
  <c r="V210" i="1"/>
  <c r="V206" i="1"/>
  <c r="V202" i="1"/>
  <c r="V198" i="1"/>
  <c r="V194" i="1"/>
  <c r="V190" i="1"/>
  <c r="V186" i="1"/>
  <c r="V182" i="1"/>
  <c r="V178" i="1"/>
  <c r="V174" i="1"/>
  <c r="V170" i="1"/>
  <c r="V166" i="1"/>
  <c r="V162" i="1"/>
  <c r="V158" i="1"/>
  <c r="V154" i="1"/>
  <c r="V150" i="1"/>
  <c r="V146" i="1"/>
  <c r="V142" i="1"/>
  <c r="V138" i="1"/>
  <c r="V134" i="1"/>
  <c r="V130" i="1"/>
  <c r="V126" i="1"/>
  <c r="V122" i="1"/>
  <c r="V118" i="1"/>
  <c r="V114" i="1"/>
  <c r="V110" i="1"/>
  <c r="V106" i="1"/>
  <c r="V102" i="1"/>
  <c r="V98" i="1"/>
  <c r="V94" i="1"/>
  <c r="V90" i="1"/>
  <c r="V86" i="1"/>
  <c r="V82" i="1"/>
  <c r="V78" i="1"/>
  <c r="V74" i="1"/>
  <c r="V70" i="1"/>
  <c r="V66" i="1"/>
  <c r="V62" i="1"/>
  <c r="V58" i="1"/>
  <c r="V54" i="1"/>
  <c r="V50" i="1"/>
  <c r="V46" i="1"/>
  <c r="V42" i="1"/>
  <c r="V38" i="1"/>
  <c r="V34" i="1"/>
  <c r="V30" i="1"/>
  <c r="V26" i="1"/>
  <c r="V22" i="1"/>
  <c r="V18" i="1"/>
  <c r="V14" i="1"/>
  <c r="V10" i="1"/>
  <c r="V6" i="1"/>
  <c r="W2" i="1"/>
  <c r="P2" i="1"/>
  <c r="R2" i="1"/>
  <c r="S2" i="1" s="1"/>
  <c r="W551" i="1"/>
  <c r="P551" i="1"/>
  <c r="R551" i="1"/>
  <c r="W547" i="1"/>
  <c r="P547" i="1"/>
  <c r="R547" i="1"/>
  <c r="W543" i="1"/>
  <c r="P543" i="1"/>
  <c r="R543" i="1"/>
  <c r="W539" i="1"/>
  <c r="P539" i="1"/>
  <c r="R539" i="1"/>
  <c r="W535" i="1"/>
  <c r="P535" i="1"/>
  <c r="R535" i="1"/>
  <c r="W531" i="1"/>
  <c r="P531" i="1"/>
  <c r="R531" i="1"/>
  <c r="W527" i="1"/>
  <c r="P527" i="1"/>
  <c r="R527" i="1"/>
  <c r="W523" i="1"/>
  <c r="P523" i="1"/>
  <c r="R523" i="1"/>
  <c r="W519" i="1"/>
  <c r="P519" i="1"/>
  <c r="R519" i="1"/>
  <c r="W515" i="1"/>
  <c r="P515" i="1"/>
  <c r="R515" i="1"/>
  <c r="W511" i="1"/>
  <c r="P511" i="1"/>
  <c r="R511" i="1"/>
  <c r="W507" i="1"/>
  <c r="P507" i="1"/>
  <c r="R507" i="1"/>
  <c r="W503" i="1"/>
  <c r="P503" i="1"/>
  <c r="R503" i="1"/>
  <c r="W499" i="1"/>
  <c r="P499" i="1"/>
  <c r="R499" i="1"/>
  <c r="W495" i="1"/>
  <c r="P495" i="1"/>
  <c r="R495" i="1"/>
  <c r="W491" i="1"/>
  <c r="P491" i="1"/>
  <c r="R491" i="1"/>
  <c r="W487" i="1"/>
  <c r="P487" i="1"/>
  <c r="R487" i="1"/>
  <c r="W483" i="1"/>
  <c r="P483" i="1"/>
  <c r="R483" i="1"/>
  <c r="W479" i="1"/>
  <c r="P479" i="1"/>
  <c r="R479" i="1"/>
  <c r="W475" i="1"/>
  <c r="P475" i="1"/>
  <c r="R475" i="1"/>
  <c r="W471" i="1"/>
  <c r="P471" i="1"/>
  <c r="R471" i="1"/>
  <c r="W467" i="1"/>
  <c r="P467" i="1"/>
  <c r="R467" i="1"/>
  <c r="W463" i="1"/>
  <c r="P463" i="1"/>
  <c r="R463" i="1"/>
  <c r="W459" i="1"/>
  <c r="P459" i="1"/>
  <c r="R459" i="1"/>
  <c r="W455" i="1"/>
  <c r="P455" i="1"/>
  <c r="R455" i="1"/>
  <c r="W451" i="1"/>
  <c r="P451" i="1"/>
  <c r="R451" i="1"/>
  <c r="W447" i="1"/>
  <c r="P447" i="1"/>
  <c r="R447" i="1"/>
  <c r="W443" i="1"/>
  <c r="P443" i="1"/>
  <c r="R443" i="1"/>
  <c r="W439" i="1"/>
  <c r="P439" i="1"/>
  <c r="R439" i="1"/>
  <c r="W435" i="1"/>
  <c r="P435" i="1"/>
  <c r="R435" i="1"/>
  <c r="W431" i="1"/>
  <c r="P431" i="1"/>
  <c r="R431" i="1"/>
  <c r="W427" i="1"/>
  <c r="P427" i="1"/>
  <c r="R427" i="1"/>
  <c r="W423" i="1"/>
  <c r="P423" i="1"/>
  <c r="R423" i="1"/>
  <c r="W419" i="1"/>
  <c r="P419" i="1"/>
  <c r="R419" i="1"/>
  <c r="W415" i="1"/>
  <c r="P415" i="1"/>
  <c r="R415" i="1"/>
  <c r="W411" i="1"/>
  <c r="P411" i="1"/>
  <c r="R411" i="1"/>
  <c r="W407" i="1"/>
  <c r="P407" i="1"/>
  <c r="R407" i="1"/>
  <c r="W403" i="1"/>
  <c r="P403" i="1"/>
  <c r="R403" i="1"/>
  <c r="W399" i="1"/>
  <c r="P399" i="1"/>
  <c r="R399" i="1"/>
  <c r="W395" i="1"/>
  <c r="P395" i="1"/>
  <c r="R395" i="1"/>
  <c r="W391" i="1"/>
  <c r="P391" i="1"/>
  <c r="R391" i="1"/>
  <c r="W387" i="1"/>
  <c r="P387" i="1"/>
  <c r="R387" i="1"/>
  <c r="W383" i="1"/>
  <c r="P383" i="1"/>
  <c r="R383" i="1"/>
  <c r="W379" i="1"/>
  <c r="P379" i="1"/>
  <c r="R379" i="1"/>
  <c r="W375" i="1"/>
  <c r="P375" i="1"/>
  <c r="R375" i="1"/>
  <c r="W371" i="1"/>
  <c r="P371" i="1"/>
  <c r="R371" i="1"/>
  <c r="W367" i="1"/>
  <c r="P367" i="1"/>
  <c r="R367" i="1"/>
  <c r="W363" i="1"/>
  <c r="P363" i="1"/>
  <c r="R363" i="1"/>
  <c r="W359" i="1"/>
  <c r="P359" i="1"/>
  <c r="R359" i="1"/>
  <c r="W355" i="1"/>
  <c r="P355" i="1"/>
  <c r="R355" i="1"/>
  <c r="W351" i="1"/>
  <c r="P351" i="1"/>
  <c r="R351" i="1"/>
  <c r="W347" i="1"/>
  <c r="P347" i="1"/>
  <c r="R347" i="1"/>
  <c r="W343" i="1"/>
  <c r="P343" i="1"/>
  <c r="R343" i="1"/>
  <c r="W339" i="1"/>
  <c r="P339" i="1"/>
  <c r="R339" i="1"/>
  <c r="W335" i="1"/>
  <c r="P335" i="1"/>
  <c r="R335" i="1"/>
  <c r="W331" i="1"/>
  <c r="P331" i="1"/>
  <c r="R331" i="1"/>
  <c r="W327" i="1"/>
  <c r="P327" i="1"/>
  <c r="R327" i="1"/>
  <c r="W323" i="1"/>
  <c r="P323" i="1"/>
  <c r="R323" i="1"/>
  <c r="W319" i="1"/>
  <c r="P319" i="1"/>
  <c r="R319" i="1"/>
  <c r="W315" i="1"/>
  <c r="P315" i="1"/>
  <c r="R315" i="1"/>
  <c r="W311" i="1"/>
  <c r="P311" i="1"/>
  <c r="R311" i="1"/>
  <c r="W307" i="1"/>
  <c r="P307" i="1"/>
  <c r="R307" i="1"/>
  <c r="W303" i="1"/>
  <c r="P303" i="1"/>
  <c r="R303" i="1"/>
  <c r="W299" i="1"/>
  <c r="P299" i="1"/>
  <c r="R299" i="1"/>
  <c r="W295" i="1"/>
  <c r="P295" i="1"/>
  <c r="R295" i="1"/>
  <c r="W291" i="1"/>
  <c r="P291" i="1"/>
  <c r="R291" i="1"/>
  <c r="W287" i="1"/>
  <c r="P287" i="1"/>
  <c r="R287" i="1"/>
  <c r="W283" i="1"/>
  <c r="P283" i="1"/>
  <c r="R283" i="1"/>
  <c r="W279" i="1"/>
  <c r="P279" i="1"/>
  <c r="R279" i="1"/>
  <c r="W275" i="1"/>
  <c r="P275" i="1"/>
  <c r="R275" i="1"/>
  <c r="W271" i="1"/>
  <c r="P271" i="1"/>
  <c r="R271" i="1"/>
  <c r="W267" i="1"/>
  <c r="P267" i="1"/>
  <c r="R267" i="1"/>
  <c r="W263" i="1"/>
  <c r="P263" i="1"/>
  <c r="R263" i="1"/>
  <c r="W259" i="1"/>
  <c r="P259" i="1"/>
  <c r="R259" i="1"/>
  <c r="W255" i="1"/>
  <c r="P255" i="1"/>
  <c r="R255" i="1"/>
  <c r="W251" i="1"/>
  <c r="P251" i="1"/>
  <c r="R251" i="1"/>
  <c r="W247" i="1"/>
  <c r="P247" i="1"/>
  <c r="R247" i="1"/>
  <c r="W243" i="1"/>
  <c r="P243" i="1"/>
  <c r="R243" i="1"/>
  <c r="W239" i="1"/>
  <c r="P239" i="1"/>
  <c r="R239" i="1"/>
  <c r="W235" i="1"/>
  <c r="P235" i="1"/>
  <c r="R235" i="1"/>
  <c r="W231" i="1"/>
  <c r="P231" i="1"/>
  <c r="R231" i="1"/>
  <c r="W227" i="1"/>
  <c r="P227" i="1"/>
  <c r="R227" i="1"/>
  <c r="W223" i="1"/>
  <c r="P223" i="1"/>
  <c r="R223" i="1"/>
  <c r="W219" i="1"/>
  <c r="P219" i="1"/>
  <c r="R219" i="1"/>
  <c r="W215" i="1"/>
  <c r="P215" i="1"/>
  <c r="R215" i="1"/>
  <c r="W211" i="1"/>
  <c r="P211" i="1"/>
  <c r="R211" i="1"/>
  <c r="W207" i="1"/>
  <c r="P207" i="1"/>
  <c r="R207" i="1"/>
  <c r="W203" i="1"/>
  <c r="P203" i="1"/>
  <c r="R203" i="1"/>
  <c r="W199" i="1"/>
  <c r="P199" i="1"/>
  <c r="R199" i="1"/>
  <c r="W195" i="1"/>
  <c r="P195" i="1"/>
  <c r="R195" i="1"/>
  <c r="W191" i="1"/>
  <c r="P191" i="1"/>
  <c r="R191" i="1"/>
  <c r="W187" i="1"/>
  <c r="P187" i="1"/>
  <c r="R187" i="1"/>
  <c r="W183" i="1"/>
  <c r="P183" i="1"/>
  <c r="R183" i="1"/>
  <c r="W179" i="1"/>
  <c r="P179" i="1"/>
  <c r="R179" i="1"/>
  <c r="W175" i="1"/>
  <c r="P175" i="1"/>
  <c r="R175" i="1"/>
  <c r="W171" i="1"/>
  <c r="P171" i="1"/>
  <c r="R171" i="1"/>
  <c r="W167" i="1"/>
  <c r="P167" i="1"/>
  <c r="R167" i="1"/>
  <c r="W163" i="1"/>
  <c r="P163" i="1"/>
  <c r="R163" i="1"/>
  <c r="W159" i="1"/>
  <c r="P159" i="1"/>
  <c r="R159" i="1"/>
  <c r="W155" i="1"/>
  <c r="P155" i="1"/>
  <c r="R155" i="1"/>
  <c r="W151" i="1"/>
  <c r="P151" i="1"/>
  <c r="R151" i="1"/>
  <c r="W147" i="1"/>
  <c r="P147" i="1"/>
  <c r="R147" i="1"/>
  <c r="W143" i="1"/>
  <c r="P143" i="1"/>
  <c r="R143" i="1"/>
  <c r="W139" i="1"/>
  <c r="P139" i="1"/>
  <c r="R139" i="1"/>
  <c r="W135" i="1"/>
  <c r="P135" i="1"/>
  <c r="R135" i="1"/>
  <c r="W131" i="1"/>
  <c r="P131" i="1"/>
  <c r="R131" i="1"/>
  <c r="W127" i="1"/>
  <c r="P127" i="1"/>
  <c r="R127" i="1"/>
  <c r="W123" i="1"/>
  <c r="P123" i="1"/>
  <c r="R123" i="1"/>
  <c r="W119" i="1"/>
  <c r="P119" i="1"/>
  <c r="R119" i="1"/>
  <c r="W115" i="1"/>
  <c r="P115" i="1"/>
  <c r="R115" i="1"/>
  <c r="W111" i="1"/>
  <c r="P111" i="1"/>
  <c r="R111" i="1"/>
  <c r="W107" i="1"/>
  <c r="P107" i="1"/>
  <c r="R107" i="1"/>
  <c r="W103" i="1"/>
  <c r="P103" i="1"/>
  <c r="R103" i="1"/>
  <c r="W99" i="1"/>
  <c r="P99" i="1"/>
  <c r="R99" i="1"/>
  <c r="W95" i="1"/>
  <c r="P95" i="1"/>
  <c r="R95" i="1"/>
  <c r="W91" i="1"/>
  <c r="P91" i="1"/>
  <c r="R91" i="1"/>
  <c r="W87" i="1"/>
  <c r="P87" i="1"/>
  <c r="R87" i="1"/>
  <c r="W83" i="1"/>
  <c r="P83" i="1"/>
  <c r="R83" i="1"/>
  <c r="W79" i="1"/>
  <c r="P79" i="1"/>
  <c r="R79" i="1"/>
  <c r="W75" i="1"/>
  <c r="P75" i="1"/>
  <c r="R75" i="1"/>
  <c r="W71" i="1"/>
  <c r="P71" i="1"/>
  <c r="R71" i="1"/>
  <c r="W67" i="1"/>
  <c r="P67" i="1"/>
  <c r="R67" i="1"/>
  <c r="W63" i="1"/>
  <c r="P63" i="1"/>
  <c r="R63" i="1"/>
  <c r="W59" i="1"/>
  <c r="P59" i="1"/>
  <c r="R59" i="1"/>
  <c r="W55" i="1"/>
  <c r="P55" i="1"/>
  <c r="R55" i="1"/>
  <c r="W51" i="1"/>
  <c r="P51" i="1"/>
  <c r="R51" i="1"/>
  <c r="W47" i="1"/>
  <c r="P47" i="1"/>
  <c r="R47" i="1"/>
  <c r="W43" i="1"/>
  <c r="P43" i="1"/>
  <c r="R43" i="1"/>
  <c r="W39" i="1"/>
  <c r="P39" i="1"/>
  <c r="R39" i="1"/>
  <c r="W35" i="1"/>
  <c r="P35" i="1"/>
  <c r="R35" i="1"/>
  <c r="W31" i="1"/>
  <c r="P31" i="1"/>
  <c r="R31" i="1"/>
  <c r="W27" i="1"/>
  <c r="P27" i="1"/>
  <c r="R27" i="1"/>
  <c r="W23" i="1"/>
  <c r="P23" i="1"/>
  <c r="R23" i="1"/>
  <c r="W19" i="1"/>
  <c r="P19" i="1"/>
  <c r="R19" i="1"/>
  <c r="W15" i="1"/>
  <c r="P15" i="1"/>
  <c r="R15" i="1"/>
  <c r="S15" i="1" s="1"/>
  <c r="W11" i="1"/>
  <c r="P11" i="1"/>
  <c r="R11" i="1"/>
  <c r="S11" i="1" s="1"/>
  <c r="W7" i="1"/>
  <c r="P7" i="1"/>
  <c r="R7" i="1"/>
  <c r="S7" i="1" s="1"/>
  <c r="W3" i="1"/>
  <c r="P3" i="1"/>
  <c r="R3" i="1"/>
  <c r="S3" i="1" s="1"/>
  <c r="V553" i="1"/>
  <c r="V549" i="1"/>
  <c r="V545" i="1"/>
  <c r="V541" i="1"/>
  <c r="V537" i="1"/>
  <c r="V533" i="1"/>
  <c r="V529" i="1"/>
  <c r="V525" i="1"/>
  <c r="V521" i="1"/>
  <c r="V517" i="1"/>
  <c r="V513" i="1"/>
  <c r="V509" i="1"/>
  <c r="V505" i="1"/>
  <c r="V501" i="1"/>
  <c r="V497" i="1"/>
  <c r="V493" i="1"/>
  <c r="V489" i="1"/>
  <c r="V485" i="1"/>
  <c r="V481" i="1"/>
  <c r="V477" i="1"/>
  <c r="V473" i="1"/>
  <c r="V469" i="1"/>
  <c r="V465" i="1"/>
  <c r="V461" i="1"/>
  <c r="V457" i="1"/>
  <c r="V453" i="1"/>
  <c r="V449" i="1"/>
  <c r="V445" i="1"/>
  <c r="V441" i="1"/>
  <c r="V437" i="1"/>
  <c r="V433" i="1"/>
  <c r="V429" i="1"/>
  <c r="V425" i="1"/>
  <c r="V421" i="1"/>
  <c r="V417" i="1"/>
  <c r="V413" i="1"/>
  <c r="V409" i="1"/>
  <c r="V405" i="1"/>
  <c r="V401" i="1"/>
  <c r="V397" i="1"/>
  <c r="V393" i="1"/>
  <c r="V389" i="1"/>
  <c r="V385" i="1"/>
  <c r="V381" i="1"/>
  <c r="V377" i="1"/>
  <c r="V373" i="1"/>
  <c r="V369" i="1"/>
  <c r="V365" i="1"/>
  <c r="V361" i="1"/>
  <c r="V357" i="1"/>
  <c r="V353" i="1"/>
  <c r="V349" i="1"/>
  <c r="V345" i="1"/>
  <c r="V341" i="1"/>
  <c r="V337" i="1"/>
  <c r="V333" i="1"/>
  <c r="V329" i="1"/>
  <c r="V325" i="1"/>
  <c r="V321" i="1"/>
  <c r="V317" i="1"/>
  <c r="V313" i="1"/>
  <c r="V309" i="1"/>
  <c r="V305" i="1"/>
  <c r="V301" i="1"/>
  <c r="V297" i="1"/>
  <c r="V293" i="1"/>
  <c r="V289" i="1"/>
  <c r="V285" i="1"/>
  <c r="V281" i="1"/>
  <c r="V277" i="1"/>
  <c r="V273" i="1"/>
  <c r="V269" i="1"/>
  <c r="V265" i="1"/>
  <c r="V261" i="1"/>
  <c r="V257" i="1"/>
  <c r="V253" i="1"/>
  <c r="V249" i="1"/>
  <c r="V245" i="1"/>
  <c r="V241" i="1"/>
  <c r="V237" i="1"/>
  <c r="V233" i="1"/>
  <c r="V229" i="1"/>
  <c r="V225" i="1"/>
  <c r="V221" i="1"/>
  <c r="V217" i="1"/>
  <c r="V213" i="1"/>
  <c r="V209" i="1"/>
  <c r="V205" i="1"/>
  <c r="V201" i="1"/>
  <c r="V197" i="1"/>
  <c r="V193" i="1"/>
  <c r="V189" i="1"/>
  <c r="V185" i="1"/>
  <c r="V181" i="1"/>
  <c r="V177" i="1"/>
  <c r="V173" i="1"/>
  <c r="V169" i="1"/>
  <c r="V165" i="1"/>
  <c r="V161" i="1"/>
  <c r="V157" i="1"/>
  <c r="V153" i="1"/>
  <c r="V149" i="1"/>
  <c r="V145" i="1"/>
  <c r="V141" i="1"/>
  <c r="V137" i="1"/>
  <c r="V133" i="1"/>
  <c r="V129" i="1"/>
  <c r="V125" i="1"/>
  <c r="V121" i="1"/>
  <c r="V117" i="1"/>
  <c r="V113" i="1"/>
  <c r="V109" i="1"/>
  <c r="V105" i="1"/>
  <c r="V101" i="1"/>
  <c r="V97" i="1"/>
  <c r="V93" i="1"/>
  <c r="V89" i="1"/>
  <c r="V85" i="1"/>
  <c r="V81" i="1"/>
  <c r="V77" i="1"/>
  <c r="V73" i="1"/>
  <c r="V69" i="1"/>
  <c r="V65" i="1"/>
  <c r="V61" i="1"/>
  <c r="V57" i="1"/>
  <c r="V53" i="1"/>
  <c r="V49" i="1"/>
  <c r="V45" i="1"/>
  <c r="V41" i="1"/>
  <c r="V37" i="1"/>
  <c r="V33" i="1"/>
  <c r="V29" i="1"/>
  <c r="V25" i="1"/>
  <c r="V21" i="1"/>
  <c r="V17" i="1"/>
  <c r="V13" i="1"/>
  <c r="V9" i="1"/>
  <c r="V5" i="1"/>
  <c r="W554" i="1"/>
  <c r="P554" i="1"/>
  <c r="R554" i="1"/>
  <c r="W550" i="1"/>
  <c r="R550" i="1"/>
  <c r="P550" i="1"/>
  <c r="W546" i="1"/>
  <c r="P546" i="1"/>
  <c r="R546" i="1"/>
  <c r="W542" i="1"/>
  <c r="R542" i="1"/>
  <c r="P542" i="1"/>
  <c r="W538" i="1"/>
  <c r="P538" i="1"/>
  <c r="R538" i="1"/>
  <c r="W534" i="1"/>
  <c r="R534" i="1"/>
  <c r="P534" i="1"/>
  <c r="W530" i="1"/>
  <c r="P530" i="1"/>
  <c r="R530" i="1"/>
  <c r="W526" i="1"/>
  <c r="R526" i="1"/>
  <c r="P526" i="1"/>
  <c r="W522" i="1"/>
  <c r="P522" i="1"/>
  <c r="R522" i="1"/>
  <c r="W518" i="1"/>
  <c r="R518" i="1"/>
  <c r="P518" i="1"/>
  <c r="W514" i="1"/>
  <c r="P514" i="1"/>
  <c r="R514" i="1"/>
  <c r="W510" i="1"/>
  <c r="R510" i="1"/>
  <c r="P510" i="1"/>
  <c r="W506" i="1"/>
  <c r="P506" i="1"/>
  <c r="R506" i="1"/>
  <c r="W502" i="1"/>
  <c r="R502" i="1"/>
  <c r="P502" i="1"/>
  <c r="W498" i="1"/>
  <c r="P498" i="1"/>
  <c r="R498" i="1"/>
  <c r="W494" i="1"/>
  <c r="R494" i="1"/>
  <c r="P494" i="1"/>
  <c r="W490" i="1"/>
  <c r="P490" i="1"/>
  <c r="R490" i="1"/>
  <c r="W486" i="1"/>
  <c r="R486" i="1"/>
  <c r="P486" i="1"/>
  <c r="W482" i="1"/>
  <c r="P482" i="1"/>
  <c r="R482" i="1"/>
  <c r="W478" i="1"/>
  <c r="R478" i="1"/>
  <c r="P478" i="1"/>
  <c r="W474" i="1"/>
  <c r="P474" i="1"/>
  <c r="R474" i="1"/>
  <c r="W470" i="1"/>
  <c r="R470" i="1"/>
  <c r="P470" i="1"/>
  <c r="W466" i="1"/>
  <c r="P466" i="1"/>
  <c r="R466" i="1"/>
  <c r="W462" i="1"/>
  <c r="R462" i="1"/>
  <c r="P462" i="1"/>
  <c r="W458" i="1"/>
  <c r="P458" i="1"/>
  <c r="R458" i="1"/>
  <c r="W454" i="1"/>
  <c r="R454" i="1"/>
  <c r="P454" i="1"/>
  <c r="W450" i="1"/>
  <c r="P450" i="1"/>
  <c r="R450" i="1"/>
  <c r="W446" i="1"/>
  <c r="R446" i="1"/>
  <c r="P446" i="1"/>
  <c r="W442" i="1"/>
  <c r="P442" i="1"/>
  <c r="R442" i="1"/>
  <c r="W438" i="1"/>
  <c r="R438" i="1"/>
  <c r="P438" i="1"/>
  <c r="W434" i="1"/>
  <c r="P434" i="1"/>
  <c r="R434" i="1"/>
  <c r="W430" i="1"/>
  <c r="R430" i="1"/>
  <c r="P430" i="1"/>
  <c r="W426" i="1"/>
  <c r="P426" i="1"/>
  <c r="R426" i="1"/>
  <c r="W422" i="1"/>
  <c r="R422" i="1"/>
  <c r="P422" i="1"/>
  <c r="W418" i="1"/>
  <c r="P418" i="1"/>
  <c r="R418" i="1"/>
  <c r="W414" i="1"/>
  <c r="R414" i="1"/>
  <c r="P414" i="1"/>
  <c r="W410" i="1"/>
  <c r="P410" i="1"/>
  <c r="R410" i="1"/>
  <c r="W406" i="1"/>
  <c r="R406" i="1"/>
  <c r="P406" i="1"/>
  <c r="W402" i="1"/>
  <c r="P402" i="1"/>
  <c r="R402" i="1"/>
  <c r="W398" i="1"/>
  <c r="R398" i="1"/>
  <c r="P398" i="1"/>
  <c r="W394" i="1"/>
  <c r="P394" i="1"/>
  <c r="R394" i="1"/>
  <c r="W390" i="1"/>
  <c r="R390" i="1"/>
  <c r="P390" i="1"/>
  <c r="W386" i="1"/>
  <c r="P386" i="1"/>
  <c r="R386" i="1"/>
  <c r="W382" i="1"/>
  <c r="R382" i="1"/>
  <c r="P382" i="1"/>
  <c r="W378" i="1"/>
  <c r="P378" i="1"/>
  <c r="R378" i="1"/>
  <c r="W374" i="1"/>
  <c r="R374" i="1"/>
  <c r="P374" i="1"/>
  <c r="W370" i="1"/>
  <c r="P370" i="1"/>
  <c r="R370" i="1"/>
  <c r="W366" i="1"/>
  <c r="R366" i="1"/>
  <c r="P366" i="1"/>
  <c r="W362" i="1"/>
  <c r="P362" i="1"/>
  <c r="R362" i="1"/>
  <c r="W358" i="1"/>
  <c r="R358" i="1"/>
  <c r="P358" i="1"/>
  <c r="W354" i="1"/>
  <c r="P354" i="1"/>
  <c r="R354" i="1"/>
  <c r="W350" i="1"/>
  <c r="R350" i="1"/>
  <c r="P350" i="1"/>
  <c r="W346" i="1"/>
  <c r="P346" i="1"/>
  <c r="R346" i="1"/>
  <c r="W342" i="1"/>
  <c r="R342" i="1"/>
  <c r="P342" i="1"/>
  <c r="W338" i="1"/>
  <c r="P338" i="1"/>
  <c r="R338" i="1"/>
  <c r="W334" i="1"/>
  <c r="R334" i="1"/>
  <c r="P334" i="1"/>
  <c r="W330" i="1"/>
  <c r="P330" i="1"/>
  <c r="R330" i="1"/>
  <c r="W326" i="1"/>
  <c r="R326" i="1"/>
  <c r="P326" i="1"/>
  <c r="W322" i="1"/>
  <c r="P322" i="1"/>
  <c r="R322" i="1"/>
  <c r="W318" i="1"/>
  <c r="R318" i="1"/>
  <c r="P318" i="1"/>
  <c r="W314" i="1"/>
  <c r="P314" i="1"/>
  <c r="R314" i="1"/>
  <c r="W310" i="1"/>
  <c r="R310" i="1"/>
  <c r="P310" i="1"/>
  <c r="W306" i="1"/>
  <c r="P306" i="1"/>
  <c r="R306" i="1"/>
  <c r="W302" i="1"/>
  <c r="R302" i="1"/>
  <c r="P302" i="1"/>
  <c r="W298" i="1"/>
  <c r="P298" i="1"/>
  <c r="R298" i="1"/>
  <c r="W294" i="1"/>
  <c r="R294" i="1"/>
  <c r="P294" i="1"/>
  <c r="W290" i="1"/>
  <c r="P290" i="1"/>
  <c r="R290" i="1"/>
  <c r="W286" i="1"/>
  <c r="R286" i="1"/>
  <c r="P286" i="1"/>
  <c r="W282" i="1"/>
  <c r="P282" i="1"/>
  <c r="R282" i="1"/>
  <c r="W278" i="1"/>
  <c r="R278" i="1"/>
  <c r="P278" i="1"/>
  <c r="W274" i="1"/>
  <c r="P274" i="1"/>
  <c r="R274" i="1"/>
  <c r="W270" i="1"/>
  <c r="R270" i="1"/>
  <c r="P270" i="1"/>
  <c r="W266" i="1"/>
  <c r="P266" i="1"/>
  <c r="R266" i="1"/>
  <c r="W262" i="1"/>
  <c r="R262" i="1"/>
  <c r="P262" i="1"/>
  <c r="W258" i="1"/>
  <c r="P258" i="1"/>
  <c r="R258" i="1"/>
  <c r="W254" i="1"/>
  <c r="R254" i="1"/>
  <c r="P254" i="1"/>
  <c r="W250" i="1"/>
  <c r="P250" i="1"/>
  <c r="R250" i="1"/>
  <c r="W246" i="1"/>
  <c r="R246" i="1"/>
  <c r="P246" i="1"/>
  <c r="W242" i="1"/>
  <c r="R242" i="1"/>
  <c r="P242" i="1"/>
  <c r="W238" i="1"/>
  <c r="R238" i="1"/>
  <c r="P238" i="1"/>
  <c r="W234" i="1"/>
  <c r="P234" i="1"/>
  <c r="R234" i="1"/>
  <c r="W230" i="1"/>
  <c r="R230" i="1"/>
  <c r="P230" i="1"/>
  <c r="W226" i="1"/>
  <c r="P226" i="1"/>
  <c r="R226" i="1"/>
  <c r="W222" i="1"/>
  <c r="R222" i="1"/>
  <c r="P222" i="1"/>
  <c r="W218" i="1"/>
  <c r="P218" i="1"/>
  <c r="R218" i="1"/>
  <c r="W214" i="1"/>
  <c r="R214" i="1"/>
  <c r="P214" i="1"/>
  <c r="W210" i="1"/>
  <c r="P210" i="1"/>
  <c r="R210" i="1"/>
  <c r="W206" i="1"/>
  <c r="R206" i="1"/>
  <c r="P206" i="1"/>
  <c r="W202" i="1"/>
  <c r="P202" i="1"/>
  <c r="R202" i="1"/>
  <c r="W198" i="1"/>
  <c r="R198" i="1"/>
  <c r="P198" i="1"/>
  <c r="W194" i="1"/>
  <c r="P194" i="1"/>
  <c r="R194" i="1"/>
  <c r="W190" i="1"/>
  <c r="R190" i="1"/>
  <c r="P190" i="1"/>
  <c r="W186" i="1"/>
  <c r="P186" i="1"/>
  <c r="R186" i="1"/>
  <c r="W182" i="1"/>
  <c r="R182" i="1"/>
  <c r="P182" i="1"/>
  <c r="W178" i="1"/>
  <c r="P178" i="1"/>
  <c r="R178" i="1"/>
  <c r="W174" i="1"/>
  <c r="R174" i="1"/>
  <c r="P174" i="1"/>
  <c r="W170" i="1"/>
  <c r="P170" i="1"/>
  <c r="R170" i="1"/>
  <c r="W166" i="1"/>
  <c r="R166" i="1"/>
  <c r="P166" i="1"/>
  <c r="W162" i="1"/>
  <c r="P162" i="1"/>
  <c r="R162" i="1"/>
  <c r="W158" i="1"/>
  <c r="R158" i="1"/>
  <c r="P158" i="1"/>
  <c r="W154" i="1"/>
  <c r="P154" i="1"/>
  <c r="R154" i="1"/>
  <c r="W150" i="1"/>
  <c r="R150" i="1"/>
  <c r="P150" i="1"/>
  <c r="W146" i="1"/>
  <c r="P146" i="1"/>
  <c r="R146" i="1"/>
  <c r="W142" i="1"/>
  <c r="R142" i="1"/>
  <c r="P142" i="1"/>
  <c r="W138" i="1"/>
  <c r="P138" i="1"/>
  <c r="R138" i="1"/>
  <c r="W134" i="1"/>
  <c r="R134" i="1"/>
  <c r="P134" i="1"/>
  <c r="W130" i="1"/>
  <c r="P130" i="1"/>
  <c r="R130" i="1"/>
  <c r="W126" i="1"/>
  <c r="R126" i="1"/>
  <c r="P126" i="1"/>
  <c r="W122" i="1"/>
  <c r="P122" i="1"/>
  <c r="R122" i="1"/>
  <c r="W118" i="1"/>
  <c r="R118" i="1"/>
  <c r="P118" i="1"/>
  <c r="W114" i="1"/>
  <c r="P114" i="1"/>
  <c r="R114" i="1"/>
  <c r="W110" i="1"/>
  <c r="R110" i="1"/>
  <c r="P110" i="1"/>
  <c r="W106" i="1"/>
  <c r="P106" i="1"/>
  <c r="R106" i="1"/>
  <c r="W102" i="1"/>
  <c r="R102" i="1"/>
  <c r="P102" i="1"/>
  <c r="W98" i="1"/>
  <c r="P98" i="1"/>
  <c r="R98" i="1"/>
  <c r="W94" i="1"/>
  <c r="R94" i="1"/>
  <c r="P94" i="1"/>
  <c r="W90" i="1"/>
  <c r="P90" i="1"/>
  <c r="R90" i="1"/>
  <c r="W86" i="1"/>
  <c r="R86" i="1"/>
  <c r="P86" i="1"/>
  <c r="W82" i="1"/>
  <c r="P82" i="1"/>
  <c r="R82" i="1"/>
  <c r="W78" i="1"/>
  <c r="R78" i="1"/>
  <c r="P78" i="1"/>
  <c r="W74" i="1"/>
  <c r="P74" i="1"/>
  <c r="R74" i="1"/>
  <c r="W70" i="1"/>
  <c r="R70" i="1"/>
  <c r="P70" i="1"/>
  <c r="W66" i="1"/>
  <c r="P66" i="1"/>
  <c r="R66" i="1"/>
  <c r="W62" i="1"/>
  <c r="R62" i="1"/>
  <c r="P62" i="1"/>
  <c r="W58" i="1"/>
  <c r="P58" i="1"/>
  <c r="R58" i="1"/>
  <c r="W54" i="1"/>
  <c r="R54" i="1"/>
  <c r="P54" i="1"/>
  <c r="W50" i="1"/>
  <c r="P50" i="1"/>
  <c r="R50" i="1"/>
  <c r="W46" i="1"/>
  <c r="R46" i="1"/>
  <c r="P46" i="1"/>
  <c r="W42" i="1"/>
  <c r="P42" i="1"/>
  <c r="R42" i="1"/>
  <c r="W38" i="1"/>
  <c r="R38" i="1"/>
  <c r="P38" i="1"/>
  <c r="W34" i="1"/>
  <c r="P34" i="1"/>
  <c r="R34" i="1"/>
  <c r="W30" i="1"/>
  <c r="R30" i="1"/>
  <c r="P30" i="1"/>
  <c r="W26" i="1"/>
  <c r="P26" i="1"/>
  <c r="R26" i="1"/>
  <c r="W22" i="1"/>
  <c r="R22" i="1"/>
  <c r="P22" i="1"/>
  <c r="W18" i="1"/>
  <c r="P18" i="1"/>
  <c r="R18" i="1"/>
  <c r="W14" i="1"/>
  <c r="R14" i="1"/>
  <c r="S14" i="1" s="1"/>
  <c r="P14" i="1"/>
  <c r="W10" i="1"/>
  <c r="P10" i="1"/>
  <c r="R10" i="1"/>
  <c r="S10" i="1" s="1"/>
  <c r="W6" i="1"/>
  <c r="R6" i="1"/>
  <c r="S6" i="1" s="1"/>
  <c r="P6" i="1"/>
  <c r="V552" i="1"/>
  <c r="V544" i="1"/>
  <c r="V536" i="1"/>
  <c r="V524" i="1"/>
  <c r="V512" i="1"/>
  <c r="V500" i="1"/>
  <c r="V492" i="1"/>
  <c r="V484" i="1"/>
  <c r="V476" i="1"/>
  <c r="V468" i="1"/>
  <c r="V460" i="1"/>
  <c r="V448" i="1"/>
  <c r="V436" i="1"/>
  <c r="V424" i="1"/>
  <c r="V412" i="1"/>
  <c r="V400" i="1"/>
  <c r="V388" i="1"/>
  <c r="V376" i="1"/>
  <c r="V368" i="1"/>
  <c r="V356" i="1"/>
  <c r="V348" i="1"/>
  <c r="V340" i="1"/>
  <c r="V332" i="1"/>
  <c r="V320" i="1"/>
  <c r="V308" i="1"/>
  <c r="V300" i="1"/>
  <c r="V288" i="1"/>
  <c r="V280" i="1"/>
  <c r="V268" i="1"/>
  <c r="V260" i="1"/>
  <c r="V248" i="1"/>
  <c r="V236" i="1"/>
  <c r="V224" i="1"/>
  <c r="V212" i="1"/>
  <c r="V204" i="1"/>
  <c r="V196" i="1"/>
  <c r="V188" i="1"/>
  <c r="V184" i="1"/>
  <c r="V176" i="1"/>
  <c r="V172" i="1"/>
  <c r="V168" i="1"/>
  <c r="V164" i="1"/>
  <c r="V160" i="1"/>
  <c r="V156" i="1"/>
  <c r="V152" i="1"/>
  <c r="V148" i="1"/>
  <c r="V144" i="1"/>
  <c r="V140" i="1"/>
  <c r="V132" i="1"/>
  <c r="V128" i="1"/>
  <c r="V124" i="1"/>
  <c r="V120" i="1"/>
  <c r="V116" i="1"/>
  <c r="V112" i="1"/>
  <c r="V108" i="1"/>
  <c r="V104" i="1"/>
  <c r="V100" i="1"/>
  <c r="V96" i="1"/>
  <c r="V92" i="1"/>
  <c r="V88" i="1"/>
  <c r="V84" i="1"/>
  <c r="V80" i="1"/>
  <c r="V76" i="1"/>
  <c r="V72" i="1"/>
  <c r="V68" i="1"/>
  <c r="V64" i="1"/>
  <c r="V60" i="1"/>
  <c r="V56" i="1"/>
  <c r="V52" i="1"/>
  <c r="V48" i="1"/>
  <c r="V44" i="1"/>
  <c r="V40" i="1"/>
  <c r="V36" i="1"/>
  <c r="V32" i="1"/>
  <c r="V28" i="1"/>
  <c r="V24" i="1"/>
  <c r="V20" i="1"/>
  <c r="V16" i="1"/>
  <c r="V12" i="1"/>
  <c r="V8" i="1"/>
  <c r="V4" i="1"/>
  <c r="W553" i="1"/>
  <c r="P553" i="1"/>
  <c r="R553" i="1"/>
  <c r="W549" i="1"/>
  <c r="P549" i="1"/>
  <c r="R549" i="1"/>
  <c r="W545" i="1"/>
  <c r="P545" i="1"/>
  <c r="R545" i="1"/>
  <c r="W541" i="1"/>
  <c r="P541" i="1"/>
  <c r="R541" i="1"/>
  <c r="W537" i="1"/>
  <c r="P537" i="1"/>
  <c r="R537" i="1"/>
  <c r="W533" i="1"/>
  <c r="P533" i="1"/>
  <c r="R533" i="1"/>
  <c r="W529" i="1"/>
  <c r="P529" i="1"/>
  <c r="R529" i="1"/>
  <c r="W525" i="1"/>
  <c r="P525" i="1"/>
  <c r="R525" i="1"/>
  <c r="W521" i="1"/>
  <c r="P521" i="1"/>
  <c r="R521" i="1"/>
  <c r="W517" i="1"/>
  <c r="P517" i="1"/>
  <c r="R517" i="1"/>
  <c r="W513" i="1"/>
  <c r="P513" i="1"/>
  <c r="R513" i="1"/>
  <c r="W509" i="1"/>
  <c r="P509" i="1"/>
  <c r="R509" i="1"/>
  <c r="W505" i="1"/>
  <c r="P505" i="1"/>
  <c r="R505" i="1"/>
  <c r="W501" i="1"/>
  <c r="P501" i="1"/>
  <c r="R501" i="1"/>
  <c r="W497" i="1"/>
  <c r="P497" i="1"/>
  <c r="R497" i="1"/>
  <c r="W493" i="1"/>
  <c r="P493" i="1"/>
  <c r="R493" i="1"/>
  <c r="W489" i="1"/>
  <c r="P489" i="1"/>
  <c r="R489" i="1"/>
  <c r="W485" i="1"/>
  <c r="P485" i="1"/>
  <c r="R485" i="1"/>
  <c r="W481" i="1"/>
  <c r="P481" i="1"/>
  <c r="R481" i="1"/>
  <c r="W477" i="1"/>
  <c r="P477" i="1"/>
  <c r="R477" i="1"/>
  <c r="W473" i="1"/>
  <c r="P473" i="1"/>
  <c r="R473" i="1"/>
  <c r="W469" i="1"/>
  <c r="P469" i="1"/>
  <c r="R469" i="1"/>
  <c r="W465" i="1"/>
  <c r="P465" i="1"/>
  <c r="R465" i="1"/>
  <c r="W461" i="1"/>
  <c r="P461" i="1"/>
  <c r="R461" i="1"/>
  <c r="W457" i="1"/>
  <c r="P457" i="1"/>
  <c r="R457" i="1"/>
  <c r="W453" i="1"/>
  <c r="P453" i="1"/>
  <c r="R453" i="1"/>
  <c r="W449" i="1"/>
  <c r="P449" i="1"/>
  <c r="R449" i="1"/>
  <c r="W445" i="1"/>
  <c r="P445" i="1"/>
  <c r="R445" i="1"/>
  <c r="W441" i="1"/>
  <c r="P441" i="1"/>
  <c r="R441" i="1"/>
  <c r="W437" i="1"/>
  <c r="P437" i="1"/>
  <c r="R437" i="1"/>
  <c r="W433" i="1"/>
  <c r="P433" i="1"/>
  <c r="R433" i="1"/>
  <c r="W429" i="1"/>
  <c r="P429" i="1"/>
  <c r="R429" i="1"/>
  <c r="W425" i="1"/>
  <c r="P425" i="1"/>
  <c r="R425" i="1"/>
  <c r="W421" i="1"/>
  <c r="P421" i="1"/>
  <c r="R421" i="1"/>
  <c r="W417" i="1"/>
  <c r="P417" i="1"/>
  <c r="R417" i="1"/>
  <c r="W413" i="1"/>
  <c r="P413" i="1"/>
  <c r="R413" i="1"/>
  <c r="W409" i="1"/>
  <c r="P409" i="1"/>
  <c r="R409" i="1"/>
  <c r="W405" i="1"/>
  <c r="P405" i="1"/>
  <c r="R405" i="1"/>
  <c r="W401" i="1"/>
  <c r="P401" i="1"/>
  <c r="R401" i="1"/>
  <c r="W397" i="1"/>
  <c r="P397" i="1"/>
  <c r="R397" i="1"/>
  <c r="W393" i="1"/>
  <c r="P393" i="1"/>
  <c r="R393" i="1"/>
  <c r="W389" i="1"/>
  <c r="P389" i="1"/>
  <c r="R389" i="1"/>
  <c r="W385" i="1"/>
  <c r="P385" i="1"/>
  <c r="R385" i="1"/>
  <c r="W381" i="1"/>
  <c r="P381" i="1"/>
  <c r="R381" i="1"/>
  <c r="W377" i="1"/>
  <c r="P377" i="1"/>
  <c r="R377" i="1"/>
  <c r="W373" i="1"/>
  <c r="P373" i="1"/>
  <c r="R373" i="1"/>
  <c r="W369" i="1"/>
  <c r="P369" i="1"/>
  <c r="R369" i="1"/>
  <c r="W365" i="1"/>
  <c r="P365" i="1"/>
  <c r="R365" i="1"/>
  <c r="W361" i="1"/>
  <c r="P361" i="1"/>
  <c r="R361" i="1"/>
  <c r="W357" i="1"/>
  <c r="P357" i="1"/>
  <c r="R357" i="1"/>
  <c r="W353" i="1"/>
  <c r="P353" i="1"/>
  <c r="R353" i="1"/>
  <c r="W349" i="1"/>
  <c r="P349" i="1"/>
  <c r="R349" i="1"/>
  <c r="W345" i="1"/>
  <c r="P345" i="1"/>
  <c r="R345" i="1"/>
  <c r="W341" i="1"/>
  <c r="P341" i="1"/>
  <c r="R341" i="1"/>
  <c r="W337" i="1"/>
  <c r="P337" i="1"/>
  <c r="R337" i="1"/>
  <c r="W333" i="1"/>
  <c r="P333" i="1"/>
  <c r="R333" i="1"/>
  <c r="W329" i="1"/>
  <c r="P329" i="1"/>
  <c r="R329" i="1"/>
  <c r="W325" i="1"/>
  <c r="P325" i="1"/>
  <c r="R325" i="1"/>
  <c r="W321" i="1"/>
  <c r="P321" i="1"/>
  <c r="R321" i="1"/>
  <c r="W317" i="1"/>
  <c r="P317" i="1"/>
  <c r="R317" i="1"/>
  <c r="W313" i="1"/>
  <c r="P313" i="1"/>
  <c r="R313" i="1"/>
  <c r="W309" i="1"/>
  <c r="P309" i="1"/>
  <c r="R309" i="1"/>
  <c r="W305" i="1"/>
  <c r="P305" i="1"/>
  <c r="R305" i="1"/>
  <c r="W301" i="1"/>
  <c r="P301" i="1"/>
  <c r="R301" i="1"/>
  <c r="W297" i="1"/>
  <c r="P297" i="1"/>
  <c r="R297" i="1"/>
  <c r="W293" i="1"/>
  <c r="P293" i="1"/>
  <c r="R293" i="1"/>
  <c r="W289" i="1"/>
  <c r="P289" i="1"/>
  <c r="R289" i="1"/>
  <c r="W285" i="1"/>
  <c r="P285" i="1"/>
  <c r="R285" i="1"/>
  <c r="W281" i="1"/>
  <c r="P281" i="1"/>
  <c r="R281" i="1"/>
  <c r="W277" i="1"/>
  <c r="P277" i="1"/>
  <c r="R277" i="1"/>
  <c r="W273" i="1"/>
  <c r="P273" i="1"/>
  <c r="R273" i="1"/>
  <c r="W269" i="1"/>
  <c r="P269" i="1"/>
  <c r="R269" i="1"/>
  <c r="W265" i="1"/>
  <c r="P265" i="1"/>
  <c r="R265" i="1"/>
  <c r="W261" i="1"/>
  <c r="P261" i="1"/>
  <c r="R261" i="1"/>
  <c r="W257" i="1"/>
  <c r="P257" i="1"/>
  <c r="R257" i="1"/>
  <c r="W253" i="1"/>
  <c r="R253" i="1"/>
  <c r="P253" i="1"/>
  <c r="W249" i="1"/>
  <c r="R249" i="1"/>
  <c r="P249" i="1"/>
  <c r="W245" i="1"/>
  <c r="R245" i="1"/>
  <c r="P245" i="1"/>
  <c r="W241" i="1"/>
  <c r="R241" i="1"/>
  <c r="P241" i="1"/>
  <c r="W237" i="1"/>
  <c r="R237" i="1"/>
  <c r="P237" i="1"/>
  <c r="W233" i="1"/>
  <c r="R233" i="1"/>
  <c r="P233" i="1"/>
  <c r="W229" i="1"/>
  <c r="R229" i="1"/>
  <c r="P229" i="1"/>
  <c r="W225" i="1"/>
  <c r="R225" i="1"/>
  <c r="P225" i="1"/>
  <c r="W221" i="1"/>
  <c r="R221" i="1"/>
  <c r="P221" i="1"/>
  <c r="W217" i="1"/>
  <c r="R217" i="1"/>
  <c r="P217" i="1"/>
  <c r="W213" i="1"/>
  <c r="R213" i="1"/>
  <c r="P213" i="1"/>
  <c r="W209" i="1"/>
  <c r="R209" i="1"/>
  <c r="P209" i="1"/>
  <c r="W205" i="1"/>
  <c r="R205" i="1"/>
  <c r="P205" i="1"/>
  <c r="W201" i="1"/>
  <c r="R201" i="1"/>
  <c r="P201" i="1"/>
  <c r="W197" i="1"/>
  <c r="R197" i="1"/>
  <c r="P197" i="1"/>
  <c r="W193" i="1"/>
  <c r="R193" i="1"/>
  <c r="P193" i="1"/>
  <c r="W189" i="1"/>
  <c r="R189" i="1"/>
  <c r="P189" i="1"/>
  <c r="W185" i="1"/>
  <c r="R185" i="1"/>
  <c r="P185" i="1"/>
  <c r="W181" i="1"/>
  <c r="R181" i="1"/>
  <c r="P181" i="1"/>
  <c r="W177" i="1"/>
  <c r="R177" i="1"/>
  <c r="P177" i="1"/>
  <c r="W173" i="1"/>
  <c r="R173" i="1"/>
  <c r="P173" i="1"/>
  <c r="W169" i="1"/>
  <c r="R169" i="1"/>
  <c r="P169" i="1"/>
  <c r="W165" i="1"/>
  <c r="R165" i="1"/>
  <c r="P165" i="1"/>
  <c r="W161" i="1"/>
  <c r="R161" i="1"/>
  <c r="P161" i="1"/>
  <c r="W157" i="1"/>
  <c r="R157" i="1"/>
  <c r="P157" i="1"/>
  <c r="W153" i="1"/>
  <c r="R153" i="1"/>
  <c r="P153" i="1"/>
  <c r="W149" i="1"/>
  <c r="R149" i="1"/>
  <c r="P149" i="1"/>
  <c r="W145" i="1"/>
  <c r="R145" i="1"/>
  <c r="P145" i="1"/>
  <c r="W141" i="1"/>
  <c r="R141" i="1"/>
  <c r="P141" i="1"/>
  <c r="W137" i="1"/>
  <c r="R137" i="1"/>
  <c r="P137" i="1"/>
  <c r="W133" i="1"/>
  <c r="R133" i="1"/>
  <c r="P133" i="1"/>
  <c r="W129" i="1"/>
  <c r="R129" i="1"/>
  <c r="P129" i="1"/>
  <c r="W125" i="1"/>
  <c r="R125" i="1"/>
  <c r="P125" i="1"/>
  <c r="W121" i="1"/>
  <c r="R121" i="1"/>
  <c r="P121" i="1"/>
  <c r="W117" i="1"/>
  <c r="R117" i="1"/>
  <c r="P117" i="1"/>
  <c r="W113" i="1"/>
  <c r="R113" i="1"/>
  <c r="P113" i="1"/>
  <c r="W109" i="1"/>
  <c r="R109" i="1"/>
  <c r="P109" i="1"/>
  <c r="W105" i="1"/>
  <c r="R105" i="1"/>
  <c r="P105" i="1"/>
  <c r="W101" i="1"/>
  <c r="R101" i="1"/>
  <c r="P101" i="1"/>
  <c r="W97" i="1"/>
  <c r="R97" i="1"/>
  <c r="P97" i="1"/>
  <c r="W93" i="1"/>
  <c r="R93" i="1"/>
  <c r="P93" i="1"/>
  <c r="W89" i="1"/>
  <c r="R89" i="1"/>
  <c r="P89" i="1"/>
  <c r="W85" i="1"/>
  <c r="R85" i="1"/>
  <c r="P85" i="1"/>
  <c r="W81" i="1"/>
  <c r="R81" i="1"/>
  <c r="P81" i="1"/>
  <c r="W77" i="1"/>
  <c r="R77" i="1"/>
  <c r="P77" i="1"/>
  <c r="W73" i="1"/>
  <c r="R73" i="1"/>
  <c r="P73" i="1"/>
  <c r="W69" i="1"/>
  <c r="R69" i="1"/>
  <c r="P69" i="1"/>
  <c r="W65" i="1"/>
  <c r="R65" i="1"/>
  <c r="P65" i="1"/>
  <c r="W61" i="1"/>
  <c r="R61" i="1"/>
  <c r="P61" i="1"/>
  <c r="W57" i="1"/>
  <c r="R57" i="1"/>
  <c r="P57" i="1"/>
  <c r="W53" i="1"/>
  <c r="R53" i="1"/>
  <c r="P53" i="1"/>
  <c r="W49" i="1"/>
  <c r="R49" i="1"/>
  <c r="P49" i="1"/>
  <c r="W45" i="1"/>
  <c r="R45" i="1"/>
  <c r="P45" i="1"/>
  <c r="W41" i="1"/>
  <c r="R41" i="1"/>
  <c r="P41" i="1"/>
  <c r="W37" i="1"/>
  <c r="R37" i="1"/>
  <c r="P37" i="1"/>
  <c r="W33" i="1"/>
  <c r="R33" i="1"/>
  <c r="P33" i="1"/>
  <c r="W29" i="1"/>
  <c r="R29" i="1"/>
  <c r="P29" i="1"/>
  <c r="W25" i="1"/>
  <c r="R25" i="1"/>
  <c r="P25" i="1"/>
  <c r="W21" i="1"/>
  <c r="R21" i="1"/>
  <c r="P21" i="1"/>
  <c r="W17" i="1"/>
  <c r="R17" i="1"/>
  <c r="S17" i="1" s="1"/>
  <c r="P17" i="1"/>
  <c r="W13" i="1"/>
  <c r="R13" i="1"/>
  <c r="S13" i="1" s="1"/>
  <c r="P13" i="1"/>
  <c r="W9" i="1"/>
  <c r="R9" i="1"/>
  <c r="S9" i="1" s="1"/>
  <c r="P9" i="1"/>
  <c r="W5" i="1"/>
  <c r="R5" i="1"/>
  <c r="S5" i="1" s="1"/>
  <c r="P5" i="1"/>
  <c r="V2" i="1"/>
  <c r="V551" i="1"/>
  <c r="V547" i="1"/>
  <c r="V543" i="1"/>
  <c r="V539" i="1"/>
  <c r="V535" i="1"/>
  <c r="V531" i="1"/>
  <c r="V527" i="1"/>
  <c r="V523" i="1"/>
  <c r="V519" i="1"/>
  <c r="V515" i="1"/>
  <c r="V511" i="1"/>
  <c r="V507" i="1"/>
  <c r="V503" i="1"/>
  <c r="V499" i="1"/>
  <c r="V495" i="1"/>
  <c r="V491" i="1"/>
  <c r="V487" i="1"/>
  <c r="V483" i="1"/>
  <c r="V479" i="1"/>
  <c r="V475" i="1"/>
  <c r="V471" i="1"/>
  <c r="V467" i="1"/>
  <c r="V463" i="1"/>
  <c r="V459" i="1"/>
  <c r="V455" i="1"/>
  <c r="V451" i="1"/>
  <c r="V447" i="1"/>
  <c r="V443" i="1"/>
  <c r="V439" i="1"/>
  <c r="V435" i="1"/>
  <c r="V431" i="1"/>
  <c r="V427" i="1"/>
  <c r="V423" i="1"/>
  <c r="V419" i="1"/>
  <c r="V415" i="1"/>
  <c r="V411" i="1"/>
  <c r="V407" i="1"/>
  <c r="V403" i="1"/>
  <c r="V399" i="1"/>
  <c r="V395" i="1"/>
  <c r="V391" i="1"/>
  <c r="V387" i="1"/>
  <c r="V383" i="1"/>
  <c r="V379" i="1"/>
  <c r="V375" i="1"/>
  <c r="V371" i="1"/>
  <c r="V367" i="1"/>
  <c r="V363" i="1"/>
  <c r="V359" i="1"/>
  <c r="V355" i="1"/>
  <c r="V351" i="1"/>
  <c r="V347" i="1"/>
  <c r="V343" i="1"/>
  <c r="V339" i="1"/>
  <c r="V335" i="1"/>
  <c r="V331" i="1"/>
  <c r="V327" i="1"/>
  <c r="V323" i="1"/>
  <c r="V319" i="1"/>
  <c r="V315" i="1"/>
  <c r="V311" i="1"/>
  <c r="V307" i="1"/>
  <c r="V303" i="1"/>
  <c r="V299" i="1"/>
  <c r="V295" i="1"/>
  <c r="V291" i="1"/>
  <c r="V287" i="1"/>
  <c r="V283" i="1"/>
  <c r="V279" i="1"/>
  <c r="V275" i="1"/>
  <c r="V271" i="1"/>
  <c r="V267" i="1"/>
  <c r="V263" i="1"/>
  <c r="V259" i="1"/>
  <c r="V255" i="1"/>
  <c r="V251" i="1"/>
  <c r="V247" i="1"/>
  <c r="V243" i="1"/>
  <c r="V239" i="1"/>
  <c r="V235" i="1"/>
  <c r="V231" i="1"/>
  <c r="V227" i="1"/>
  <c r="V223" i="1"/>
  <c r="V219" i="1"/>
  <c r="V215" i="1"/>
  <c r="V211" i="1"/>
  <c r="V207" i="1"/>
  <c r="V203" i="1"/>
  <c r="V199" i="1"/>
  <c r="V195" i="1"/>
  <c r="V191" i="1"/>
  <c r="V187" i="1"/>
  <c r="V183" i="1"/>
  <c r="V179" i="1"/>
  <c r="V175" i="1"/>
  <c r="V171" i="1"/>
  <c r="V167" i="1"/>
  <c r="V163" i="1"/>
  <c r="V159" i="1"/>
  <c r="V155" i="1"/>
  <c r="V151" i="1"/>
  <c r="V147" i="1"/>
  <c r="V143" i="1"/>
  <c r="V139" i="1"/>
  <c r="V135" i="1"/>
  <c r="V131" i="1"/>
  <c r="V127" i="1"/>
  <c r="V123" i="1"/>
  <c r="V119" i="1"/>
  <c r="V115" i="1"/>
  <c r="V111" i="1"/>
  <c r="V107" i="1"/>
  <c r="V103" i="1"/>
  <c r="V99" i="1"/>
  <c r="V95" i="1"/>
  <c r="V91" i="1"/>
  <c r="V87" i="1"/>
  <c r="V83" i="1"/>
  <c r="V79" i="1"/>
  <c r="V75" i="1"/>
  <c r="V71" i="1"/>
  <c r="V67" i="1"/>
  <c r="V63" i="1"/>
  <c r="V59" i="1"/>
  <c r="V55" i="1"/>
  <c r="V51" i="1"/>
  <c r="V47" i="1"/>
  <c r="V43" i="1"/>
  <c r="V39" i="1"/>
  <c r="V35" i="1"/>
  <c r="V31" i="1"/>
  <c r="V27" i="1"/>
  <c r="V23" i="1"/>
  <c r="V19" i="1"/>
  <c r="V15" i="1"/>
  <c r="V11" i="1"/>
  <c r="V7" i="1"/>
  <c r="V3" i="1"/>
  <c r="W552" i="1"/>
  <c r="P552" i="1"/>
  <c r="R552" i="1"/>
  <c r="W548" i="1"/>
  <c r="P548" i="1"/>
  <c r="R548" i="1"/>
  <c r="W544" i="1"/>
  <c r="P544" i="1"/>
  <c r="R544" i="1"/>
  <c r="W540" i="1"/>
  <c r="P540" i="1"/>
  <c r="R540" i="1"/>
  <c r="W536" i="1"/>
  <c r="P536" i="1"/>
  <c r="R536" i="1"/>
  <c r="W532" i="1"/>
  <c r="P532" i="1"/>
  <c r="R532" i="1"/>
  <c r="W528" i="1"/>
  <c r="P528" i="1"/>
  <c r="R528" i="1"/>
  <c r="W524" i="1"/>
  <c r="P524" i="1"/>
  <c r="R524" i="1"/>
  <c r="W520" i="1"/>
  <c r="P520" i="1"/>
  <c r="R520" i="1"/>
  <c r="W516" i="1"/>
  <c r="P516" i="1"/>
  <c r="R516" i="1"/>
  <c r="W512" i="1"/>
  <c r="P512" i="1"/>
  <c r="R512" i="1"/>
  <c r="W508" i="1"/>
  <c r="P508" i="1"/>
  <c r="R508" i="1"/>
  <c r="W504" i="1"/>
  <c r="P504" i="1"/>
  <c r="R504" i="1"/>
  <c r="W500" i="1"/>
  <c r="P500" i="1"/>
  <c r="R500" i="1"/>
  <c r="W496" i="1"/>
  <c r="P496" i="1"/>
  <c r="R496" i="1"/>
  <c r="W492" i="1"/>
  <c r="P492" i="1"/>
  <c r="R492" i="1"/>
  <c r="W488" i="1"/>
  <c r="P488" i="1"/>
  <c r="R488" i="1"/>
  <c r="W484" i="1"/>
  <c r="P484" i="1"/>
  <c r="R484" i="1"/>
  <c r="W480" i="1"/>
  <c r="P480" i="1"/>
  <c r="R480" i="1"/>
  <c r="W476" i="1"/>
  <c r="P476" i="1"/>
  <c r="R476" i="1"/>
  <c r="W472" i="1"/>
  <c r="P472" i="1"/>
  <c r="R472" i="1"/>
  <c r="W468" i="1"/>
  <c r="P468" i="1"/>
  <c r="R468" i="1"/>
  <c r="W464" i="1"/>
  <c r="P464" i="1"/>
  <c r="R464" i="1"/>
  <c r="W460" i="1"/>
  <c r="P460" i="1"/>
  <c r="R460" i="1"/>
  <c r="W456" i="1"/>
  <c r="P456" i="1"/>
  <c r="R456" i="1"/>
  <c r="W452" i="1"/>
  <c r="P452" i="1"/>
  <c r="R452" i="1"/>
  <c r="W448" i="1"/>
  <c r="P448" i="1"/>
  <c r="R448" i="1"/>
  <c r="W444" i="1"/>
  <c r="P444" i="1"/>
  <c r="R444" i="1"/>
  <c r="W440" i="1"/>
  <c r="P440" i="1"/>
  <c r="R440" i="1"/>
  <c r="W436" i="1"/>
  <c r="P436" i="1"/>
  <c r="R436" i="1"/>
  <c r="W432" i="1"/>
  <c r="P432" i="1"/>
  <c r="R432" i="1"/>
  <c r="W428" i="1"/>
  <c r="P428" i="1"/>
  <c r="R428" i="1"/>
  <c r="W424" i="1"/>
  <c r="P424" i="1"/>
  <c r="R424" i="1"/>
  <c r="W420" i="1"/>
  <c r="P420" i="1"/>
  <c r="R420" i="1"/>
  <c r="W416" i="1"/>
  <c r="P416" i="1"/>
  <c r="R416" i="1"/>
  <c r="W412" i="1"/>
  <c r="P412" i="1"/>
  <c r="R412" i="1"/>
  <c r="W408" i="1"/>
  <c r="P408" i="1"/>
  <c r="R408" i="1"/>
  <c r="W404" i="1"/>
  <c r="P404" i="1"/>
  <c r="R404" i="1"/>
  <c r="W400" i="1"/>
  <c r="P400" i="1"/>
  <c r="R400" i="1"/>
  <c r="W396" i="1"/>
  <c r="P396" i="1"/>
  <c r="R396" i="1"/>
  <c r="W392" i="1"/>
  <c r="P392" i="1"/>
  <c r="R392" i="1"/>
  <c r="W388" i="1"/>
  <c r="P388" i="1"/>
  <c r="R388" i="1"/>
  <c r="W384" i="1"/>
  <c r="P384" i="1"/>
  <c r="R384" i="1"/>
  <c r="W380" i="1"/>
  <c r="P380" i="1"/>
  <c r="R380" i="1"/>
  <c r="W376" i="1"/>
  <c r="P376" i="1"/>
  <c r="R376" i="1"/>
  <c r="W372" i="1"/>
  <c r="P372" i="1"/>
  <c r="R372" i="1"/>
  <c r="W368" i="1"/>
  <c r="P368" i="1"/>
  <c r="R368" i="1"/>
  <c r="W364" i="1"/>
  <c r="P364" i="1"/>
  <c r="R364" i="1"/>
  <c r="W360" i="1"/>
  <c r="P360" i="1"/>
  <c r="R360" i="1"/>
  <c r="W356" i="1"/>
  <c r="P356" i="1"/>
  <c r="R356" i="1"/>
  <c r="W352" i="1"/>
  <c r="P352" i="1"/>
  <c r="R352" i="1"/>
  <c r="W348" i="1"/>
  <c r="P348" i="1"/>
  <c r="R348" i="1"/>
  <c r="W344" i="1"/>
  <c r="P344" i="1"/>
  <c r="R344" i="1"/>
  <c r="W340" i="1"/>
  <c r="P340" i="1"/>
  <c r="R340" i="1"/>
  <c r="W336" i="1"/>
  <c r="P336" i="1"/>
  <c r="R336" i="1"/>
  <c r="W332" i="1"/>
  <c r="P332" i="1"/>
  <c r="R332" i="1"/>
  <c r="W328" i="1"/>
  <c r="P328" i="1"/>
  <c r="R328" i="1"/>
  <c r="W324" i="1"/>
  <c r="P324" i="1"/>
  <c r="R324" i="1"/>
  <c r="W320" i="1"/>
  <c r="P320" i="1"/>
  <c r="R320" i="1"/>
  <c r="W316" i="1"/>
  <c r="P316" i="1"/>
  <c r="R316" i="1"/>
  <c r="W312" i="1"/>
  <c r="P312" i="1"/>
  <c r="R312" i="1"/>
  <c r="W308" i="1"/>
  <c r="P308" i="1"/>
  <c r="R308" i="1"/>
  <c r="W304" i="1"/>
  <c r="P304" i="1"/>
  <c r="R304" i="1"/>
  <c r="W300" i="1"/>
  <c r="P300" i="1"/>
  <c r="R300" i="1"/>
  <c r="W296" i="1"/>
  <c r="P296" i="1"/>
  <c r="R296" i="1"/>
  <c r="W292" i="1"/>
  <c r="P292" i="1"/>
  <c r="R292" i="1"/>
  <c r="W288" i="1"/>
  <c r="P288" i="1"/>
  <c r="R288" i="1"/>
  <c r="W284" i="1"/>
  <c r="P284" i="1"/>
  <c r="R284" i="1"/>
  <c r="W280" i="1"/>
  <c r="P280" i="1"/>
  <c r="R280" i="1"/>
  <c r="W276" i="1"/>
  <c r="P276" i="1"/>
  <c r="R276" i="1"/>
  <c r="W272" i="1"/>
  <c r="P272" i="1"/>
  <c r="R272" i="1"/>
  <c r="W268" i="1"/>
  <c r="P268" i="1"/>
  <c r="R268" i="1"/>
  <c r="W264" i="1"/>
  <c r="P264" i="1"/>
  <c r="R264" i="1"/>
  <c r="W260" i="1"/>
  <c r="P260" i="1"/>
  <c r="R260" i="1"/>
  <c r="W256" i="1"/>
  <c r="P256" i="1"/>
  <c r="R256" i="1"/>
  <c r="W252" i="1"/>
  <c r="R252" i="1"/>
  <c r="P252" i="1"/>
  <c r="W248" i="1"/>
  <c r="P248" i="1"/>
  <c r="R248" i="1"/>
  <c r="W244" i="1"/>
  <c r="P244" i="1"/>
  <c r="R244" i="1"/>
  <c r="W240" i="1"/>
  <c r="P240" i="1"/>
  <c r="R240" i="1"/>
  <c r="W236" i="1"/>
  <c r="R236" i="1"/>
  <c r="P236" i="1"/>
  <c r="W232" i="1"/>
  <c r="P232" i="1"/>
  <c r="R232" i="1"/>
  <c r="W228" i="1"/>
  <c r="P228" i="1"/>
  <c r="R228" i="1"/>
  <c r="W224" i="1"/>
  <c r="P224" i="1"/>
  <c r="R224" i="1"/>
  <c r="W220" i="1"/>
  <c r="P220" i="1"/>
  <c r="R220" i="1"/>
  <c r="W216" i="1"/>
  <c r="P216" i="1"/>
  <c r="R216" i="1"/>
  <c r="W212" i="1"/>
  <c r="P212" i="1"/>
  <c r="R212" i="1"/>
  <c r="W208" i="1"/>
  <c r="P208" i="1"/>
  <c r="R208" i="1"/>
  <c r="W204" i="1"/>
  <c r="P204" i="1"/>
  <c r="R204" i="1"/>
  <c r="W200" i="1"/>
  <c r="P200" i="1"/>
  <c r="R200" i="1"/>
  <c r="W196" i="1"/>
  <c r="P196" i="1"/>
  <c r="R196" i="1"/>
  <c r="W192" i="1"/>
  <c r="P192" i="1"/>
  <c r="R192" i="1"/>
  <c r="W188" i="1"/>
  <c r="P188" i="1"/>
  <c r="R188" i="1"/>
  <c r="W184" i="1"/>
  <c r="P184" i="1"/>
  <c r="R184" i="1"/>
  <c r="W180" i="1"/>
  <c r="P180" i="1"/>
  <c r="R180" i="1"/>
  <c r="W176" i="1"/>
  <c r="P176" i="1"/>
  <c r="R176" i="1"/>
  <c r="W172" i="1"/>
  <c r="P172" i="1"/>
  <c r="R172" i="1"/>
  <c r="W168" i="1"/>
  <c r="P168" i="1"/>
  <c r="R168" i="1"/>
  <c r="W164" i="1"/>
  <c r="P164" i="1"/>
  <c r="R164" i="1"/>
  <c r="W160" i="1"/>
  <c r="P160" i="1"/>
  <c r="R160" i="1"/>
  <c r="W156" i="1"/>
  <c r="P156" i="1"/>
  <c r="R156" i="1"/>
  <c r="W152" i="1"/>
  <c r="P152" i="1"/>
  <c r="R152" i="1"/>
  <c r="W148" i="1"/>
  <c r="P148" i="1"/>
  <c r="R148" i="1"/>
  <c r="W144" i="1"/>
  <c r="P144" i="1"/>
  <c r="R144" i="1"/>
  <c r="W140" i="1"/>
  <c r="P140" i="1"/>
  <c r="R140" i="1"/>
  <c r="W136" i="1"/>
  <c r="P136" i="1"/>
  <c r="R136" i="1"/>
  <c r="W132" i="1"/>
  <c r="P132" i="1"/>
  <c r="R132" i="1"/>
  <c r="W128" i="1"/>
  <c r="P128" i="1"/>
  <c r="R128" i="1"/>
  <c r="W124" i="1"/>
  <c r="P124" i="1"/>
  <c r="R124" i="1"/>
  <c r="W120" i="1"/>
  <c r="P120" i="1"/>
  <c r="R120" i="1"/>
  <c r="W116" i="1"/>
  <c r="P116" i="1"/>
  <c r="R116" i="1"/>
  <c r="W112" i="1"/>
  <c r="P112" i="1"/>
  <c r="R112" i="1"/>
  <c r="W108" i="1"/>
  <c r="P108" i="1"/>
  <c r="R108" i="1"/>
  <c r="W104" i="1"/>
  <c r="P104" i="1"/>
  <c r="R104" i="1"/>
  <c r="W100" i="1"/>
  <c r="P100" i="1"/>
  <c r="R100" i="1"/>
  <c r="W96" i="1"/>
  <c r="P96" i="1"/>
  <c r="R96" i="1"/>
  <c r="W92" i="1"/>
  <c r="P92" i="1"/>
  <c r="R92" i="1"/>
  <c r="W88" i="1"/>
  <c r="P88" i="1"/>
  <c r="R88" i="1"/>
  <c r="W84" i="1"/>
  <c r="P84" i="1"/>
  <c r="R84" i="1"/>
  <c r="W80" i="1"/>
  <c r="P80" i="1"/>
  <c r="R80" i="1"/>
  <c r="W76" i="1"/>
  <c r="P76" i="1"/>
  <c r="R76" i="1"/>
  <c r="W72" i="1"/>
  <c r="P72" i="1"/>
  <c r="R72" i="1"/>
  <c r="W68" i="1"/>
  <c r="P68" i="1"/>
  <c r="R68" i="1"/>
  <c r="W64" i="1"/>
  <c r="P64" i="1"/>
  <c r="R64" i="1"/>
  <c r="W60" i="1"/>
  <c r="P60" i="1"/>
  <c r="R60" i="1"/>
  <c r="W56" i="1"/>
  <c r="P56" i="1"/>
  <c r="R56" i="1"/>
  <c r="W52" i="1"/>
  <c r="P52" i="1"/>
  <c r="R52" i="1"/>
  <c r="W48" i="1"/>
  <c r="P48" i="1"/>
  <c r="R48" i="1"/>
  <c r="W44" i="1"/>
  <c r="P44" i="1"/>
  <c r="R44" i="1"/>
  <c r="W40" i="1"/>
  <c r="P40" i="1"/>
  <c r="R40" i="1"/>
  <c r="W36" i="1"/>
  <c r="P36" i="1"/>
  <c r="R36" i="1"/>
  <c r="W32" i="1"/>
  <c r="P32" i="1"/>
  <c r="R32" i="1"/>
  <c r="W28" i="1"/>
  <c r="P28" i="1"/>
  <c r="R28" i="1"/>
  <c r="W24" i="1"/>
  <c r="P24" i="1"/>
  <c r="R24" i="1"/>
  <c r="W20" i="1"/>
  <c r="P20" i="1"/>
  <c r="R20" i="1"/>
  <c r="W16" i="1"/>
  <c r="P16" i="1"/>
  <c r="R16" i="1"/>
  <c r="S16" i="1" s="1"/>
  <c r="W12" i="1"/>
  <c r="P12" i="1"/>
  <c r="R12" i="1"/>
  <c r="S12" i="1" s="1"/>
  <c r="W8" i="1"/>
  <c r="P8" i="1"/>
  <c r="R8" i="1"/>
  <c r="S8" i="1" s="1"/>
  <c r="W4" i="1"/>
  <c r="P4" i="1"/>
  <c r="R4" i="1"/>
  <c r="S4" i="1" s="1"/>
  <c r="J30" i="2"/>
  <c r="J25" i="2"/>
  <c r="J20" i="2"/>
  <c r="Q12" i="2"/>
  <c r="M2" i="2"/>
  <c r="Q7" i="2"/>
  <c r="L15" i="2" l="1"/>
  <c r="L13" i="2"/>
  <c r="C8" i="2" l="1"/>
  <c r="K30" i="2" l="1"/>
  <c r="L30" i="2" s="1"/>
  <c r="K25" i="2"/>
  <c r="L25" i="2" s="1"/>
  <c r="K20" i="2"/>
  <c r="L20" i="2" s="1"/>
  <c r="K29" i="2"/>
  <c r="L29" i="2" s="1"/>
  <c r="K24" i="2"/>
  <c r="L24" i="2" s="1"/>
  <c r="K19" i="2"/>
  <c r="L19" i="2" s="1"/>
  <c r="K15" i="2"/>
  <c r="K14" i="2"/>
  <c r="L14" i="2" s="1"/>
  <c r="K13" i="2"/>
  <c r="L10" i="2"/>
  <c r="L9" i="2"/>
  <c r="C7" i="2"/>
  <c r="L31" i="2" l="1"/>
  <c r="K16" i="2"/>
  <c r="L16" i="2" s="1"/>
  <c r="C9" i="2"/>
  <c r="K26" i="2" l="1"/>
  <c r="K31" i="2"/>
  <c r="K21" i="2"/>
  <c r="L26" i="2" l="1"/>
  <c r="C18" i="2" s="1"/>
  <c r="C19" i="2"/>
  <c r="L21" i="2"/>
  <c r="C17" i="2" s="1"/>
</calcChain>
</file>

<file path=xl/sharedStrings.xml><?xml version="1.0" encoding="utf-8"?>
<sst xmlns="http://schemas.openxmlformats.org/spreadsheetml/2006/main" count="91" uniqueCount="71">
  <si>
    <t>Index</t>
  </si>
  <si>
    <t>Time</t>
  </si>
  <si>
    <t>horizontale displacement_Filtered</t>
  </si>
  <si>
    <t>Vertical displacement_Filtered</t>
  </si>
  <si>
    <t>Shear Force_Filtered</t>
  </si>
  <si>
    <t>horizontal corrected</t>
  </si>
  <si>
    <t>vertical corrected</t>
  </si>
  <si>
    <t>Sample:</t>
  </si>
  <si>
    <t>Direct shear test</t>
  </si>
  <si>
    <t>undrained</t>
  </si>
  <si>
    <t>Type of soil:</t>
  </si>
  <si>
    <t>g</t>
  </si>
  <si>
    <t>Mass sample:</t>
  </si>
  <si>
    <t>Sample density:</t>
  </si>
  <si>
    <t>mm</t>
  </si>
  <si>
    <t>Ring height:</t>
  </si>
  <si>
    <t>Moisture content:</t>
  </si>
  <si>
    <t>%</t>
  </si>
  <si>
    <t>after test</t>
  </si>
  <si>
    <t>Sample volume:</t>
  </si>
  <si>
    <r>
      <t>cm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</si>
  <si>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g/cm</t>
    </r>
    <r>
      <rPr>
        <b/>
        <vertAlign val="superscript"/>
        <sz val="11"/>
        <color theme="1"/>
        <rFont val="Calibri"/>
        <family val="2"/>
        <scheme val="minor"/>
      </rPr>
      <t>3</t>
    </r>
  </si>
  <si>
    <t>Normal load shear box</t>
  </si>
  <si>
    <t>Sample Holder</t>
  </si>
  <si>
    <t>size</t>
  </si>
  <si>
    <t>test area</t>
  </si>
  <si>
    <t>round</t>
  </si>
  <si>
    <t>no porous disk, m = 0.0959</t>
  </si>
  <si>
    <t>load cap</t>
  </si>
  <si>
    <t>load hanger</t>
  </si>
  <si>
    <t>weight on load hanger</t>
  </si>
  <si>
    <t>weight on beam, factor 10,28</t>
  </si>
  <si>
    <t>Total</t>
  </si>
  <si>
    <t>square</t>
  </si>
  <si>
    <r>
      <t>m</t>
    </r>
    <r>
      <rPr>
        <i/>
        <vertAlign val="superscript"/>
        <sz val="11"/>
        <color theme="1"/>
        <rFont val="Calibri"/>
        <family val="2"/>
        <scheme val="minor"/>
      </rPr>
      <t>2</t>
    </r>
  </si>
  <si>
    <t>Loading step 1</t>
  </si>
  <si>
    <t>Hanger+cap</t>
  </si>
  <si>
    <t>Loading step 2</t>
  </si>
  <si>
    <t>mass [kg]</t>
  </si>
  <si>
    <t>Force [N]</t>
  </si>
  <si>
    <t>Stress [kPa]</t>
  </si>
  <si>
    <t>Loading step 3</t>
  </si>
  <si>
    <t>Shear test</t>
  </si>
  <si>
    <t>Normal stress [kPa]</t>
  </si>
  <si>
    <t>max. Shear force [N]</t>
  </si>
  <si>
    <t>Shear stress [kPa]</t>
  </si>
  <si>
    <t>Weight on the beam [kg]</t>
  </si>
  <si>
    <t>measured before test</t>
  </si>
  <si>
    <t>Square sample</t>
  </si>
  <si>
    <t>Sample width/length</t>
  </si>
  <si>
    <t>Water content help sheet</t>
  </si>
  <si>
    <t>Friction angle help sheet</t>
  </si>
  <si>
    <t>Phi in degrees</t>
  </si>
  <si>
    <t>Resulted shear strength:</t>
  </si>
  <si>
    <t>c' [kN]</t>
  </si>
  <si>
    <t>phi' [°]</t>
  </si>
  <si>
    <t>Heerlen sept. 2018</t>
  </si>
  <si>
    <t>sand, white, well compacted</t>
  </si>
  <si>
    <t>disturbed sample, dense</t>
  </si>
  <si>
    <t>actual volume</t>
  </si>
  <si>
    <t>initial volume sample [cm3]</t>
  </si>
  <si>
    <t>eps1</t>
  </si>
  <si>
    <t>eps3</t>
  </si>
  <si>
    <t>vertical strain</t>
  </si>
  <si>
    <t>psi</t>
  </si>
  <si>
    <t>increment vertical</t>
  </si>
  <si>
    <t>increment horizontal</t>
  </si>
  <si>
    <t>psi [rad]</t>
  </si>
  <si>
    <t>psi [deg]</t>
  </si>
  <si>
    <t>volumetric strain</t>
  </si>
  <si>
    <t>shear strain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</si>
</sst>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"/>
    <numFmt numFmtId="166" formatCode="0.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vertAlign val="superscript"/>
      <sz val="11"/>
      <color theme="1"/>
      <name val="Calibri"/>
      <family val="2"/>
      <scheme val="minor"/>
    </font>
    <font>
      <i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/>
    <xf numFmtId="0" fontId="0" fillId="0" borderId="0" xfId="0" quotePrefix="1" applyNumberFormat="1"/>
    <xf numFmtId="14" fontId="0" fillId="0" borderId="0" xfId="0" applyNumberFormat="1"/>
    <xf numFmtId="0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0" fillId="0" borderId="0" xfId="0" applyAlignment="1">
      <alignment horizontal="right"/>
    </xf>
    <xf numFmtId="0" fontId="0" fillId="2" borderId="0" xfId="0" applyFill="1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3" xfId="0" applyBorder="1"/>
    <xf numFmtId="164" fontId="0" fillId="0" borderId="0" xfId="0" applyNumberFormat="1" applyBorder="1"/>
    <xf numFmtId="2" fontId="0" fillId="0" borderId="0" xfId="0" applyNumberFormat="1" applyBorder="1"/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0" fillId="0" borderId="7" xfId="0" applyBorder="1" applyAlignment="1">
      <alignment wrapText="1"/>
    </xf>
    <xf numFmtId="0" fontId="0" fillId="2" borderId="1" xfId="0" applyFill="1" applyBorder="1"/>
    <xf numFmtId="0" fontId="0" fillId="0" borderId="0" xfId="0" applyFill="1" applyBorder="1" applyAlignment="1">
      <alignment horizontal="right"/>
    </xf>
    <xf numFmtId="0" fontId="1" fillId="0" borderId="8" xfId="0" applyFont="1" applyBorder="1"/>
    <xf numFmtId="2" fontId="1" fillId="0" borderId="4" xfId="0" applyNumberFormat="1" applyFont="1" applyBorder="1"/>
    <xf numFmtId="0" fontId="1" fillId="0" borderId="5" xfId="0" applyFont="1" applyBorder="1"/>
    <xf numFmtId="0" fontId="1" fillId="0" borderId="6" xfId="0" applyFont="1" applyBorder="1"/>
    <xf numFmtId="0" fontId="0" fillId="0" borderId="0" xfId="0" applyAlignment="1">
      <alignment horizontal="center"/>
    </xf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165" fontId="6" fillId="0" borderId="0" xfId="0" applyNumberFormat="1" applyFont="1" applyAlignment="1">
      <alignment horizontal="center"/>
    </xf>
    <xf numFmtId="0" fontId="6" fillId="0" borderId="1" xfId="0" applyFont="1" applyBorder="1"/>
    <xf numFmtId="0" fontId="6" fillId="0" borderId="0" xfId="0" applyFont="1" applyFill="1"/>
    <xf numFmtId="0" fontId="0" fillId="0" borderId="1" xfId="0" applyFill="1" applyBorder="1"/>
    <xf numFmtId="0" fontId="6" fillId="0" borderId="1" xfId="0" applyFont="1" applyFill="1" applyBorder="1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 wrapText="1"/>
    </xf>
    <xf numFmtId="0" fontId="0" fillId="2" borderId="0" xfId="0" applyFill="1" applyAlignment="1"/>
    <xf numFmtId="0" fontId="0" fillId="0" borderId="0" xfId="0" applyFill="1" applyAlignment="1"/>
    <xf numFmtId="0" fontId="0" fillId="2" borderId="0" xfId="0" applyFill="1" applyAlignment="1">
      <alignment horizontal="center"/>
    </xf>
    <xf numFmtId="0" fontId="8" fillId="0" borderId="0" xfId="0" applyFont="1"/>
    <xf numFmtId="0" fontId="8" fillId="3" borderId="9" xfId="0" applyFont="1" applyFill="1" applyBorder="1"/>
    <xf numFmtId="0" fontId="8" fillId="0" borderId="1" xfId="0" applyFont="1" applyFill="1" applyBorder="1"/>
    <xf numFmtId="0" fontId="8" fillId="0" borderId="2" xfId="0" applyFont="1" applyFill="1" applyBorder="1"/>
    <xf numFmtId="0" fontId="8" fillId="3" borderId="10" xfId="0" applyFont="1" applyFill="1" applyBorder="1"/>
    <xf numFmtId="0" fontId="8" fillId="0" borderId="0" xfId="0" applyFont="1" applyFill="1" applyBorder="1"/>
    <xf numFmtId="0" fontId="8" fillId="0" borderId="3" xfId="0" applyFont="1" applyFill="1" applyBorder="1"/>
    <xf numFmtId="0" fontId="8" fillId="3" borderId="11" xfId="0" applyFont="1" applyFill="1" applyBorder="1"/>
    <xf numFmtId="0" fontId="8" fillId="0" borderId="4" xfId="0" applyFont="1" applyFill="1" applyBorder="1"/>
    <xf numFmtId="0" fontId="8" fillId="0" borderId="5" xfId="0" applyFont="1" applyFill="1" applyBorder="1"/>
    <xf numFmtId="0" fontId="8" fillId="0" borderId="0" xfId="0" applyFont="1" applyAlignment="1">
      <alignment horizontal="right"/>
    </xf>
    <xf numFmtId="0" fontId="8" fillId="0" borderId="9" xfId="0" applyFont="1" applyFill="1" applyBorder="1"/>
    <xf numFmtId="0" fontId="8" fillId="0" borderId="11" xfId="0" applyFont="1" applyFill="1" applyBorder="1"/>
    <xf numFmtId="166" fontId="0" fillId="0" borderId="0" xfId="0" applyNumberFormat="1"/>
    <xf numFmtId="166" fontId="0" fillId="4" borderId="0" xfId="0" applyNumberFormat="1" applyFill="1"/>
    <xf numFmtId="166" fontId="0" fillId="5" borderId="0" xfId="0" applyNumberFormat="1" applyFill="1"/>
    <xf numFmtId="166" fontId="0" fillId="6" borderId="0" xfId="0" applyNumberFormat="1" applyFill="1"/>
    <xf numFmtId="0" fontId="0" fillId="2" borderId="0" xfId="0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/>
              <a:t>Direct shear test sample Heerlen-Sept-2018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1365507436570428"/>
          <c:y val="0.25857744675282079"/>
          <c:w val="0.77768312093518421"/>
          <c:h val="0.5745166463181296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'Shear box'!$C$2</c:f>
              <c:strCache>
                <c:ptCount val="1"/>
                <c:pt idx="0">
                  <c:v>Heerlen sept. 2018</c:v>
                </c:pt>
              </c:strCache>
            </c:strRef>
          </c:tx>
          <c:trendline>
            <c:trendlineType val="linear"/>
            <c:dispRSqr val="0"/>
            <c:dispEq val="1"/>
            <c:trendlineLbl>
              <c:layout>
                <c:manualLayout>
                  <c:x val="0.11300554097404492"/>
                  <c:y val="0.13143722082350368"/>
                </c:manualLayout>
              </c:layout>
              <c:numFmt formatCode="General" sourceLinked="0"/>
            </c:trendlineLbl>
          </c:trendline>
          <c:xVal>
            <c:numRef>
              <c:f>'Shear box'!$C$17:$C$19</c:f>
              <c:numCache>
                <c:formatCode>0,00</c:formatCode>
                <c:ptCount val="3"/>
                <c:pt idx="0">
                  <c:v>26.036721</c:v>
                </c:pt>
                <c:pt idx="1">
                  <c:v>46.206081000000005</c:v>
                </c:pt>
                <c:pt idx="2">
                  <c:v>66.375440999999995</c:v>
                </c:pt>
              </c:numCache>
            </c:numRef>
          </c:xVal>
          <c:yVal>
            <c:numRef>
              <c:f>'Shear box'!$E$17:$E$19</c:f>
              <c:numCache>
                <c:formatCode>General</c:formatCode>
                <c:ptCount val="3"/>
                <c:pt idx="0">
                  <c:v>24.41</c:v>
                </c:pt>
                <c:pt idx="1">
                  <c:v>37.65</c:v>
                </c:pt>
                <c:pt idx="2">
                  <c:v>49.3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A68-4BE7-9C22-57D47098FE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162240"/>
        <c:axId val="103164160"/>
      </c:scatterChart>
      <c:valAx>
        <c:axId val="103162240"/>
        <c:scaling>
          <c:orientation val="minMax"/>
          <c:min val="2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Normal</a:t>
                </a:r>
                <a:r>
                  <a:rPr lang="nl-NL" baseline="0"/>
                  <a:t> stress [kPa]</a:t>
                </a:r>
                <a:endParaRPr lang="nl-NL"/>
              </a:p>
            </c:rich>
          </c:tx>
          <c:layout>
            <c:manualLayout>
              <c:xMode val="edge"/>
              <c:yMode val="edge"/>
              <c:x val="0.36908333333333332"/>
              <c:y val="0.91571741032370957"/>
            </c:manualLayout>
          </c:layout>
          <c:overlay val="0"/>
        </c:title>
        <c:numFmt formatCode="0,00" sourceLinked="1"/>
        <c:majorTickMark val="out"/>
        <c:minorTickMark val="none"/>
        <c:tickLblPos val="nextTo"/>
        <c:crossAx val="103164160"/>
        <c:crosses val="autoZero"/>
        <c:crossBetween val="midCat"/>
      </c:valAx>
      <c:valAx>
        <c:axId val="103164160"/>
        <c:scaling>
          <c:orientation val="minMax"/>
          <c:min val="2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/>
                  <a:t>Shear</a:t>
                </a:r>
                <a:r>
                  <a:rPr lang="nl-NL" baseline="0"/>
                  <a:t> stress [kPa]</a:t>
                </a:r>
                <a:endParaRPr lang="nl-NL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316224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4.7624015748031497E-2"/>
          <c:y val="0.14076188393117528"/>
          <c:w val="0.8857093175853018"/>
          <c:h val="0.13502697579469233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/>
              <a:t>Horizontal displacement vs. Shear force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1996217953550035"/>
          <c:y val="0.23074196988451121"/>
          <c:w val="0.78919752457794756"/>
          <c:h val="0.6352454680401825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'Shear box'!$C$2</c:f>
              <c:strCache>
                <c:ptCount val="1"/>
                <c:pt idx="0">
                  <c:v>Heerlen sept. 2018</c:v>
                </c:pt>
              </c:strCache>
            </c:strRef>
          </c:tx>
          <c:marker>
            <c:symbol val="none"/>
          </c:marker>
          <c:xVal>
            <c:numRef>
              <c:f>'Input data from mp3'!$H$2:$H$2393</c:f>
              <c:numCache>
                <c:formatCode>0,000</c:formatCode>
                <c:ptCount val="239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2.9999999999999957E-3</c:v>
                </c:pt>
                <c:pt idx="12">
                  <c:v>3.9999999999999966E-3</c:v>
                </c:pt>
                <c:pt idx="13">
                  <c:v>3.9999999999999966E-3</c:v>
                </c:pt>
                <c:pt idx="14">
                  <c:v>3.9999999999999966E-3</c:v>
                </c:pt>
                <c:pt idx="15">
                  <c:v>8.9999999999999941E-3</c:v>
                </c:pt>
                <c:pt idx="16">
                  <c:v>1.4999999999999996E-2</c:v>
                </c:pt>
                <c:pt idx="17">
                  <c:v>1.7999999999999995E-2</c:v>
                </c:pt>
                <c:pt idx="18">
                  <c:v>2.1999999999999995E-2</c:v>
                </c:pt>
                <c:pt idx="19">
                  <c:v>2.4999999999999998E-2</c:v>
                </c:pt>
                <c:pt idx="20">
                  <c:v>3.2000000000000001E-2</c:v>
                </c:pt>
                <c:pt idx="21">
                  <c:v>3.5999999999999997E-2</c:v>
                </c:pt>
                <c:pt idx="22">
                  <c:v>3.9999999999999994E-2</c:v>
                </c:pt>
                <c:pt idx="23">
                  <c:v>4.7999999999999994E-2</c:v>
                </c:pt>
                <c:pt idx="24">
                  <c:v>5.2999999999999999E-2</c:v>
                </c:pt>
                <c:pt idx="25">
                  <c:v>0.06</c:v>
                </c:pt>
                <c:pt idx="26">
                  <c:v>6.5000000000000002E-2</c:v>
                </c:pt>
                <c:pt idx="27">
                  <c:v>7.1999999999999995E-2</c:v>
                </c:pt>
                <c:pt idx="28">
                  <c:v>7.8999999999999987E-2</c:v>
                </c:pt>
                <c:pt idx="29">
                  <c:v>8.4999999999999992E-2</c:v>
                </c:pt>
                <c:pt idx="30">
                  <c:v>9.4E-2</c:v>
                </c:pt>
                <c:pt idx="31">
                  <c:v>0.10100000000000001</c:v>
                </c:pt>
                <c:pt idx="32">
                  <c:v>0.109</c:v>
                </c:pt>
                <c:pt idx="33">
                  <c:v>0.11599999999999999</c:v>
                </c:pt>
                <c:pt idx="34">
                  <c:v>0.126</c:v>
                </c:pt>
                <c:pt idx="35">
                  <c:v>0.13500000000000001</c:v>
                </c:pt>
                <c:pt idx="36">
                  <c:v>0.14200000000000002</c:v>
                </c:pt>
                <c:pt idx="37">
                  <c:v>0.154</c:v>
                </c:pt>
                <c:pt idx="38">
                  <c:v>0.16099999999999998</c:v>
                </c:pt>
                <c:pt idx="39">
                  <c:v>0.17099999999999999</c:v>
                </c:pt>
                <c:pt idx="40">
                  <c:v>0.17899999999999999</c:v>
                </c:pt>
                <c:pt idx="41">
                  <c:v>0.189</c:v>
                </c:pt>
                <c:pt idx="42">
                  <c:v>0.19900000000000001</c:v>
                </c:pt>
                <c:pt idx="43">
                  <c:v>0.20700000000000002</c:v>
                </c:pt>
                <c:pt idx="44">
                  <c:v>0.21799999999999997</c:v>
                </c:pt>
                <c:pt idx="45">
                  <c:v>0.22599999999999998</c:v>
                </c:pt>
                <c:pt idx="46">
                  <c:v>0.23599999999999999</c:v>
                </c:pt>
                <c:pt idx="47">
                  <c:v>0.24399999999999999</c:v>
                </c:pt>
                <c:pt idx="48">
                  <c:v>0.255</c:v>
                </c:pt>
                <c:pt idx="49">
                  <c:v>0.26300000000000001</c:v>
                </c:pt>
                <c:pt idx="50">
                  <c:v>0.27300000000000002</c:v>
                </c:pt>
                <c:pt idx="51">
                  <c:v>0.28099999999999997</c:v>
                </c:pt>
                <c:pt idx="52">
                  <c:v>0.29299999999999998</c:v>
                </c:pt>
                <c:pt idx="53">
                  <c:v>0.30099999999999999</c:v>
                </c:pt>
                <c:pt idx="54">
                  <c:v>0.312</c:v>
                </c:pt>
                <c:pt idx="55">
                  <c:v>0.32300000000000001</c:v>
                </c:pt>
                <c:pt idx="56">
                  <c:v>0.33099999999999996</c:v>
                </c:pt>
                <c:pt idx="57">
                  <c:v>0.34199999999999997</c:v>
                </c:pt>
                <c:pt idx="58">
                  <c:v>0.35</c:v>
                </c:pt>
                <c:pt idx="59">
                  <c:v>0.36099999999999999</c:v>
                </c:pt>
                <c:pt idx="60">
                  <c:v>0.372</c:v>
                </c:pt>
                <c:pt idx="61">
                  <c:v>0.38100000000000001</c:v>
                </c:pt>
                <c:pt idx="62">
                  <c:v>0.39199999999999996</c:v>
                </c:pt>
                <c:pt idx="63">
                  <c:v>0.39999999999999997</c:v>
                </c:pt>
                <c:pt idx="64">
                  <c:v>0.41199999999999998</c:v>
                </c:pt>
                <c:pt idx="65">
                  <c:v>0.42</c:v>
                </c:pt>
                <c:pt idx="66">
                  <c:v>0.43099999999999999</c:v>
                </c:pt>
                <c:pt idx="67">
                  <c:v>0.442</c:v>
                </c:pt>
                <c:pt idx="68">
                  <c:v>0.45099999999999996</c:v>
                </c:pt>
                <c:pt idx="69">
                  <c:v>0.46299999999999997</c:v>
                </c:pt>
                <c:pt idx="70">
                  <c:v>0.47099999999999997</c:v>
                </c:pt>
                <c:pt idx="71">
                  <c:v>0.48299999999999998</c:v>
                </c:pt>
                <c:pt idx="72">
                  <c:v>0.49199999999999999</c:v>
                </c:pt>
                <c:pt idx="73">
                  <c:v>0.503</c:v>
                </c:pt>
                <c:pt idx="74">
                  <c:v>0.51200000000000001</c:v>
                </c:pt>
                <c:pt idx="75">
                  <c:v>0.52400000000000002</c:v>
                </c:pt>
                <c:pt idx="76">
                  <c:v>0.53500000000000003</c:v>
                </c:pt>
                <c:pt idx="77">
                  <c:v>0.54800000000000004</c:v>
                </c:pt>
                <c:pt idx="78">
                  <c:v>0.55600000000000005</c:v>
                </c:pt>
                <c:pt idx="79">
                  <c:v>0.56700000000000006</c:v>
                </c:pt>
                <c:pt idx="80">
                  <c:v>0.57900000000000007</c:v>
                </c:pt>
                <c:pt idx="81">
                  <c:v>0.58800000000000008</c:v>
                </c:pt>
                <c:pt idx="82">
                  <c:v>0.60000000000000009</c:v>
                </c:pt>
                <c:pt idx="83">
                  <c:v>0.60899999999999999</c:v>
                </c:pt>
                <c:pt idx="84">
                  <c:v>0.62</c:v>
                </c:pt>
                <c:pt idx="85">
                  <c:v>0.63</c:v>
                </c:pt>
                <c:pt idx="86">
                  <c:v>0.64700000000000002</c:v>
                </c:pt>
                <c:pt idx="87">
                  <c:v>0.65800000000000003</c:v>
                </c:pt>
                <c:pt idx="88">
                  <c:v>0.66700000000000004</c:v>
                </c:pt>
                <c:pt idx="89">
                  <c:v>0.67800000000000005</c:v>
                </c:pt>
                <c:pt idx="90">
                  <c:v>0.68600000000000005</c:v>
                </c:pt>
                <c:pt idx="91">
                  <c:v>0.69800000000000006</c:v>
                </c:pt>
                <c:pt idx="92">
                  <c:v>0.70700000000000007</c:v>
                </c:pt>
                <c:pt idx="93">
                  <c:v>0.71900000000000008</c:v>
                </c:pt>
                <c:pt idx="94">
                  <c:v>0.72800000000000009</c:v>
                </c:pt>
                <c:pt idx="95">
                  <c:v>0.73899999999999999</c:v>
                </c:pt>
                <c:pt idx="96">
                  <c:v>0.748</c:v>
                </c:pt>
                <c:pt idx="97">
                  <c:v>0.76</c:v>
                </c:pt>
                <c:pt idx="98">
                  <c:v>0.77100000000000002</c:v>
                </c:pt>
                <c:pt idx="99">
                  <c:v>0.77900000000000003</c:v>
                </c:pt>
                <c:pt idx="100">
                  <c:v>0.79100000000000004</c:v>
                </c:pt>
                <c:pt idx="101">
                  <c:v>0.8</c:v>
                </c:pt>
                <c:pt idx="102">
                  <c:v>0.81100000000000005</c:v>
                </c:pt>
                <c:pt idx="103">
                  <c:v>0.82000000000000006</c:v>
                </c:pt>
                <c:pt idx="104">
                  <c:v>0.83200000000000007</c:v>
                </c:pt>
                <c:pt idx="105">
                  <c:v>0.84300000000000008</c:v>
                </c:pt>
                <c:pt idx="106">
                  <c:v>0.85200000000000009</c:v>
                </c:pt>
                <c:pt idx="107">
                  <c:v>0.86499999999999999</c:v>
                </c:pt>
                <c:pt idx="108">
                  <c:v>0.874</c:v>
                </c:pt>
                <c:pt idx="109">
                  <c:v>0.88500000000000001</c:v>
                </c:pt>
                <c:pt idx="110">
                  <c:v>0.89400000000000002</c:v>
                </c:pt>
                <c:pt idx="111">
                  <c:v>0.90600000000000003</c:v>
                </c:pt>
                <c:pt idx="112">
                  <c:v>0.91700000000000004</c:v>
                </c:pt>
                <c:pt idx="113">
                  <c:v>0.92700000000000005</c:v>
                </c:pt>
                <c:pt idx="114">
                  <c:v>0.93900000000000006</c:v>
                </c:pt>
                <c:pt idx="115">
                  <c:v>0.94800000000000006</c:v>
                </c:pt>
                <c:pt idx="116">
                  <c:v>0.96100000000000008</c:v>
                </c:pt>
                <c:pt idx="117">
                  <c:v>0.97000000000000008</c:v>
                </c:pt>
                <c:pt idx="118">
                  <c:v>0.98199999999999998</c:v>
                </c:pt>
                <c:pt idx="119">
                  <c:v>0.99199999999999999</c:v>
                </c:pt>
                <c:pt idx="120">
                  <c:v>1.0029999999999999</c:v>
                </c:pt>
                <c:pt idx="121">
                  <c:v>1.012</c:v>
                </c:pt>
                <c:pt idx="122">
                  <c:v>1.024</c:v>
                </c:pt>
                <c:pt idx="123">
                  <c:v>1.0329999999999999</c:v>
                </c:pt>
                <c:pt idx="124">
                  <c:v>1.0449999999999999</c:v>
                </c:pt>
                <c:pt idx="125">
                  <c:v>1.0569999999999999</c:v>
                </c:pt>
                <c:pt idx="126">
                  <c:v>1.0669999999999999</c:v>
                </c:pt>
                <c:pt idx="127">
                  <c:v>1.079</c:v>
                </c:pt>
                <c:pt idx="128">
                  <c:v>1.0879999999999999</c:v>
                </c:pt>
                <c:pt idx="129">
                  <c:v>1.0999999999999999</c:v>
                </c:pt>
                <c:pt idx="130">
                  <c:v>1.1119999999999999</c:v>
                </c:pt>
                <c:pt idx="131">
                  <c:v>1.1219999999999999</c:v>
                </c:pt>
                <c:pt idx="132">
                  <c:v>1.133</c:v>
                </c:pt>
                <c:pt idx="133">
                  <c:v>1.1419999999999999</c:v>
                </c:pt>
                <c:pt idx="134">
                  <c:v>1.1559999999999999</c:v>
                </c:pt>
                <c:pt idx="135">
                  <c:v>1.1659999999999999</c:v>
                </c:pt>
                <c:pt idx="136">
                  <c:v>1.1779999999999999</c:v>
                </c:pt>
                <c:pt idx="137">
                  <c:v>1.1869999999999998</c:v>
                </c:pt>
                <c:pt idx="138">
                  <c:v>1.1989999999999998</c:v>
                </c:pt>
                <c:pt idx="139">
                  <c:v>1.208</c:v>
                </c:pt>
                <c:pt idx="140">
                  <c:v>1.22</c:v>
                </c:pt>
                <c:pt idx="141">
                  <c:v>1.2289999999999999</c:v>
                </c:pt>
                <c:pt idx="142">
                  <c:v>1.2409999999999999</c:v>
                </c:pt>
                <c:pt idx="143">
                  <c:v>1.254</c:v>
                </c:pt>
                <c:pt idx="144">
                  <c:v>1.262</c:v>
                </c:pt>
                <c:pt idx="145">
                  <c:v>1.274</c:v>
                </c:pt>
                <c:pt idx="146">
                  <c:v>1.2829999999999999</c:v>
                </c:pt>
                <c:pt idx="147">
                  <c:v>1.2939999999999998</c:v>
                </c:pt>
                <c:pt idx="148">
                  <c:v>1.3029999999999999</c:v>
                </c:pt>
                <c:pt idx="149">
                  <c:v>1.3159999999999998</c:v>
                </c:pt>
                <c:pt idx="150">
                  <c:v>1.3279999999999998</c:v>
                </c:pt>
                <c:pt idx="151">
                  <c:v>1.337</c:v>
                </c:pt>
                <c:pt idx="152">
                  <c:v>1.3499999999999999</c:v>
                </c:pt>
                <c:pt idx="153">
                  <c:v>1.359</c:v>
                </c:pt>
                <c:pt idx="154">
                  <c:v>1.3699999999999999</c:v>
                </c:pt>
                <c:pt idx="155">
                  <c:v>1.3819999999999999</c:v>
                </c:pt>
                <c:pt idx="156">
                  <c:v>1.391</c:v>
                </c:pt>
                <c:pt idx="157">
                  <c:v>1.403</c:v>
                </c:pt>
                <c:pt idx="158">
                  <c:v>1.4119999999999999</c:v>
                </c:pt>
                <c:pt idx="159">
                  <c:v>1.4209999999999998</c:v>
                </c:pt>
                <c:pt idx="160">
                  <c:v>1.4339999999999999</c:v>
                </c:pt>
                <c:pt idx="161">
                  <c:v>1.4429999999999998</c:v>
                </c:pt>
                <c:pt idx="162">
                  <c:v>1.456</c:v>
                </c:pt>
                <c:pt idx="163">
                  <c:v>1.468</c:v>
                </c:pt>
                <c:pt idx="164">
                  <c:v>1.4769999999999999</c:v>
                </c:pt>
                <c:pt idx="165">
                  <c:v>1.488</c:v>
                </c:pt>
                <c:pt idx="166">
                  <c:v>1.4969999999999999</c:v>
                </c:pt>
                <c:pt idx="167">
                  <c:v>1.5089999999999999</c:v>
                </c:pt>
                <c:pt idx="168">
                  <c:v>1.5209999999999999</c:v>
                </c:pt>
                <c:pt idx="169">
                  <c:v>1.53</c:v>
                </c:pt>
                <c:pt idx="170">
                  <c:v>1.5429999999999999</c:v>
                </c:pt>
                <c:pt idx="171">
                  <c:v>1.5519999999999998</c:v>
                </c:pt>
                <c:pt idx="172">
                  <c:v>1.5649999999999999</c:v>
                </c:pt>
                <c:pt idx="173">
                  <c:v>1.575</c:v>
                </c:pt>
                <c:pt idx="174">
                  <c:v>1.587</c:v>
                </c:pt>
                <c:pt idx="175">
                  <c:v>1.599</c:v>
                </c:pt>
                <c:pt idx="176">
                  <c:v>1.6079999999999999</c:v>
                </c:pt>
                <c:pt idx="177">
                  <c:v>1.6199999999999999</c:v>
                </c:pt>
                <c:pt idx="178">
                  <c:v>1.63</c:v>
                </c:pt>
                <c:pt idx="179">
                  <c:v>1.643</c:v>
                </c:pt>
                <c:pt idx="180">
                  <c:v>1.6519999999999999</c:v>
                </c:pt>
                <c:pt idx="181">
                  <c:v>1.6659999999999999</c:v>
                </c:pt>
                <c:pt idx="182">
                  <c:v>1.6749999999999998</c:v>
                </c:pt>
                <c:pt idx="183">
                  <c:v>1.6879999999999999</c:v>
                </c:pt>
                <c:pt idx="184">
                  <c:v>1.6989999999999998</c:v>
                </c:pt>
                <c:pt idx="185">
                  <c:v>1.7109999999999999</c:v>
                </c:pt>
                <c:pt idx="186">
                  <c:v>1.72</c:v>
                </c:pt>
                <c:pt idx="187">
                  <c:v>1.732</c:v>
                </c:pt>
                <c:pt idx="188">
                  <c:v>1.744</c:v>
                </c:pt>
                <c:pt idx="189">
                  <c:v>1.754</c:v>
                </c:pt>
                <c:pt idx="190">
                  <c:v>1.766</c:v>
                </c:pt>
                <c:pt idx="191">
                  <c:v>1.776</c:v>
                </c:pt>
                <c:pt idx="192">
                  <c:v>1.7889999999999999</c:v>
                </c:pt>
                <c:pt idx="193">
                  <c:v>1.7979999999999998</c:v>
                </c:pt>
                <c:pt idx="194">
                  <c:v>1.8109999999999999</c:v>
                </c:pt>
                <c:pt idx="195">
                  <c:v>1.8239999999999998</c:v>
                </c:pt>
                <c:pt idx="196">
                  <c:v>1.8339999999999999</c:v>
                </c:pt>
                <c:pt idx="197">
                  <c:v>1.8459999999999999</c:v>
                </c:pt>
                <c:pt idx="198">
                  <c:v>1.855</c:v>
                </c:pt>
                <c:pt idx="199">
                  <c:v>1.867</c:v>
                </c:pt>
                <c:pt idx="200">
                  <c:v>1.875</c:v>
                </c:pt>
                <c:pt idx="201">
                  <c:v>1.8879999999999999</c:v>
                </c:pt>
                <c:pt idx="202">
                  <c:v>1.897</c:v>
                </c:pt>
                <c:pt idx="203">
                  <c:v>1.9139999999999999</c:v>
                </c:pt>
                <c:pt idx="204">
                  <c:v>1.9239999999999999</c:v>
                </c:pt>
                <c:pt idx="205">
                  <c:v>1.9359999999999999</c:v>
                </c:pt>
                <c:pt idx="206">
                  <c:v>1.9449999999999998</c:v>
                </c:pt>
                <c:pt idx="207">
                  <c:v>1.956</c:v>
                </c:pt>
                <c:pt idx="208">
                  <c:v>1.9669999999999999</c:v>
                </c:pt>
                <c:pt idx="209">
                  <c:v>1.976</c:v>
                </c:pt>
                <c:pt idx="210">
                  <c:v>1.988</c:v>
                </c:pt>
                <c:pt idx="211">
                  <c:v>1.9969999999999999</c:v>
                </c:pt>
                <c:pt idx="212">
                  <c:v>2.0089999999999999</c:v>
                </c:pt>
                <c:pt idx="213">
                  <c:v>2.0220000000000002</c:v>
                </c:pt>
                <c:pt idx="214">
                  <c:v>2.032</c:v>
                </c:pt>
                <c:pt idx="215">
                  <c:v>2.0460000000000003</c:v>
                </c:pt>
                <c:pt idx="216">
                  <c:v>2.0550000000000002</c:v>
                </c:pt>
                <c:pt idx="217">
                  <c:v>2.0670000000000002</c:v>
                </c:pt>
                <c:pt idx="218">
                  <c:v>2.0760000000000001</c:v>
                </c:pt>
                <c:pt idx="219">
                  <c:v>2.0880000000000001</c:v>
                </c:pt>
                <c:pt idx="220">
                  <c:v>2.1</c:v>
                </c:pt>
                <c:pt idx="221">
                  <c:v>2.1100000000000003</c:v>
                </c:pt>
                <c:pt idx="222">
                  <c:v>2.1230000000000002</c:v>
                </c:pt>
                <c:pt idx="223">
                  <c:v>2.1320000000000001</c:v>
                </c:pt>
                <c:pt idx="224">
                  <c:v>2.145</c:v>
                </c:pt>
                <c:pt idx="225">
                  <c:v>2.1540000000000004</c:v>
                </c:pt>
                <c:pt idx="226">
                  <c:v>2.1670000000000003</c:v>
                </c:pt>
                <c:pt idx="227">
                  <c:v>2.1760000000000002</c:v>
                </c:pt>
                <c:pt idx="228">
                  <c:v>2.1880000000000002</c:v>
                </c:pt>
                <c:pt idx="229">
                  <c:v>2.1960000000000002</c:v>
                </c:pt>
                <c:pt idx="230">
                  <c:v>2.2070000000000003</c:v>
                </c:pt>
                <c:pt idx="231">
                  <c:v>2.2170000000000001</c:v>
                </c:pt>
                <c:pt idx="232">
                  <c:v>2.2310000000000003</c:v>
                </c:pt>
                <c:pt idx="233">
                  <c:v>2.242</c:v>
                </c:pt>
                <c:pt idx="234">
                  <c:v>2.2530000000000001</c:v>
                </c:pt>
                <c:pt idx="235">
                  <c:v>2.262</c:v>
                </c:pt>
                <c:pt idx="236">
                  <c:v>2.274</c:v>
                </c:pt>
                <c:pt idx="237">
                  <c:v>2.2850000000000001</c:v>
                </c:pt>
                <c:pt idx="238">
                  <c:v>2.2960000000000003</c:v>
                </c:pt>
                <c:pt idx="239">
                  <c:v>2.3050000000000002</c:v>
                </c:pt>
                <c:pt idx="240">
                  <c:v>2.3149999999999999</c:v>
                </c:pt>
                <c:pt idx="241">
                  <c:v>2.3240000000000003</c:v>
                </c:pt>
                <c:pt idx="242">
                  <c:v>2.3370000000000002</c:v>
                </c:pt>
                <c:pt idx="243">
                  <c:v>2.347</c:v>
                </c:pt>
                <c:pt idx="244">
                  <c:v>2.3580000000000001</c:v>
                </c:pt>
                <c:pt idx="245">
                  <c:v>2.37</c:v>
                </c:pt>
                <c:pt idx="246">
                  <c:v>2.3810000000000002</c:v>
                </c:pt>
                <c:pt idx="247">
                  <c:v>2.39</c:v>
                </c:pt>
                <c:pt idx="248">
                  <c:v>2.4060000000000001</c:v>
                </c:pt>
                <c:pt idx="249">
                  <c:v>2.4140000000000001</c:v>
                </c:pt>
                <c:pt idx="250">
                  <c:v>2.4260000000000002</c:v>
                </c:pt>
                <c:pt idx="251">
                  <c:v>2.4380000000000002</c:v>
                </c:pt>
                <c:pt idx="252">
                  <c:v>2.532</c:v>
                </c:pt>
                <c:pt idx="253">
                  <c:v>2.524</c:v>
                </c:pt>
                <c:pt idx="254">
                  <c:v>2.5350000000000001</c:v>
                </c:pt>
                <c:pt idx="255">
                  <c:v>2.5370000000000004</c:v>
                </c:pt>
                <c:pt idx="256">
                  <c:v>2.54</c:v>
                </c:pt>
                <c:pt idx="257">
                  <c:v>2.5430000000000001</c:v>
                </c:pt>
                <c:pt idx="258">
                  <c:v>2.5470000000000002</c:v>
                </c:pt>
                <c:pt idx="259">
                  <c:v>2.5510000000000002</c:v>
                </c:pt>
                <c:pt idx="260">
                  <c:v>2.556</c:v>
                </c:pt>
                <c:pt idx="261">
                  <c:v>2.56</c:v>
                </c:pt>
                <c:pt idx="262">
                  <c:v>2.5660000000000003</c:v>
                </c:pt>
                <c:pt idx="263">
                  <c:v>2.5700000000000003</c:v>
                </c:pt>
                <c:pt idx="264">
                  <c:v>2.5760000000000001</c:v>
                </c:pt>
                <c:pt idx="265">
                  <c:v>2.5830000000000002</c:v>
                </c:pt>
                <c:pt idx="266">
                  <c:v>2.5880000000000001</c:v>
                </c:pt>
                <c:pt idx="267">
                  <c:v>2.5950000000000002</c:v>
                </c:pt>
                <c:pt idx="268">
                  <c:v>2.601</c:v>
                </c:pt>
                <c:pt idx="269">
                  <c:v>2.609</c:v>
                </c:pt>
                <c:pt idx="270">
                  <c:v>2.6160000000000001</c:v>
                </c:pt>
                <c:pt idx="271">
                  <c:v>2.6270000000000002</c:v>
                </c:pt>
                <c:pt idx="272">
                  <c:v>2.6340000000000003</c:v>
                </c:pt>
                <c:pt idx="273">
                  <c:v>2.6430000000000002</c:v>
                </c:pt>
                <c:pt idx="274">
                  <c:v>2.6500000000000004</c:v>
                </c:pt>
                <c:pt idx="275">
                  <c:v>2.6590000000000003</c:v>
                </c:pt>
                <c:pt idx="276">
                  <c:v>2.6670000000000003</c:v>
                </c:pt>
                <c:pt idx="277">
                  <c:v>2.6790000000000003</c:v>
                </c:pt>
                <c:pt idx="278">
                  <c:v>2.6859999999999999</c:v>
                </c:pt>
                <c:pt idx="279">
                  <c:v>2.6960000000000002</c:v>
                </c:pt>
                <c:pt idx="280">
                  <c:v>2.7040000000000002</c:v>
                </c:pt>
                <c:pt idx="281">
                  <c:v>2.7160000000000002</c:v>
                </c:pt>
                <c:pt idx="282">
                  <c:v>2.7240000000000002</c:v>
                </c:pt>
                <c:pt idx="283">
                  <c:v>2.7360000000000002</c:v>
                </c:pt>
                <c:pt idx="284">
                  <c:v>2.7470000000000003</c:v>
                </c:pt>
                <c:pt idx="285">
                  <c:v>2.758</c:v>
                </c:pt>
                <c:pt idx="286">
                  <c:v>2.7670000000000003</c:v>
                </c:pt>
                <c:pt idx="287">
                  <c:v>2.7790000000000004</c:v>
                </c:pt>
                <c:pt idx="288">
                  <c:v>2.7870000000000004</c:v>
                </c:pt>
                <c:pt idx="289">
                  <c:v>2.7970000000000002</c:v>
                </c:pt>
                <c:pt idx="290">
                  <c:v>2.8090000000000002</c:v>
                </c:pt>
                <c:pt idx="291">
                  <c:v>2.8170000000000002</c:v>
                </c:pt>
                <c:pt idx="292">
                  <c:v>2.8290000000000002</c:v>
                </c:pt>
                <c:pt idx="293">
                  <c:v>2.8400000000000003</c:v>
                </c:pt>
                <c:pt idx="294">
                  <c:v>2.8490000000000002</c:v>
                </c:pt>
                <c:pt idx="295">
                  <c:v>2.859</c:v>
                </c:pt>
                <c:pt idx="296">
                  <c:v>2.8690000000000002</c:v>
                </c:pt>
                <c:pt idx="297">
                  <c:v>2.8800000000000003</c:v>
                </c:pt>
                <c:pt idx="298">
                  <c:v>2.8880000000000003</c:v>
                </c:pt>
                <c:pt idx="299">
                  <c:v>2.8980000000000001</c:v>
                </c:pt>
                <c:pt idx="300">
                  <c:v>2.9080000000000004</c:v>
                </c:pt>
                <c:pt idx="301">
                  <c:v>2.9180000000000001</c:v>
                </c:pt>
                <c:pt idx="302">
                  <c:v>2.9290000000000003</c:v>
                </c:pt>
                <c:pt idx="303">
                  <c:v>2.9380000000000002</c:v>
                </c:pt>
                <c:pt idx="304">
                  <c:v>2.95</c:v>
                </c:pt>
                <c:pt idx="305">
                  <c:v>2.9590000000000001</c:v>
                </c:pt>
                <c:pt idx="306">
                  <c:v>2.97</c:v>
                </c:pt>
                <c:pt idx="307">
                  <c:v>2.9790000000000001</c:v>
                </c:pt>
                <c:pt idx="308">
                  <c:v>2.9910000000000001</c:v>
                </c:pt>
                <c:pt idx="309">
                  <c:v>3.0030000000000001</c:v>
                </c:pt>
                <c:pt idx="310">
                  <c:v>3.012</c:v>
                </c:pt>
                <c:pt idx="311">
                  <c:v>3.0220000000000002</c:v>
                </c:pt>
                <c:pt idx="312">
                  <c:v>3.0340000000000003</c:v>
                </c:pt>
                <c:pt idx="313">
                  <c:v>3.044</c:v>
                </c:pt>
                <c:pt idx="314">
                  <c:v>3.0540000000000003</c:v>
                </c:pt>
                <c:pt idx="315">
                  <c:v>3.0649999999999999</c:v>
                </c:pt>
                <c:pt idx="316">
                  <c:v>3.077</c:v>
                </c:pt>
                <c:pt idx="317">
                  <c:v>3.0880000000000001</c:v>
                </c:pt>
                <c:pt idx="318">
                  <c:v>3.0990000000000002</c:v>
                </c:pt>
                <c:pt idx="319">
                  <c:v>3.1070000000000002</c:v>
                </c:pt>
                <c:pt idx="320">
                  <c:v>3.1190000000000002</c:v>
                </c:pt>
                <c:pt idx="321">
                  <c:v>3.1300000000000003</c:v>
                </c:pt>
                <c:pt idx="322">
                  <c:v>3.1390000000000002</c:v>
                </c:pt>
                <c:pt idx="323">
                  <c:v>3.1500000000000004</c:v>
                </c:pt>
                <c:pt idx="324">
                  <c:v>3.16</c:v>
                </c:pt>
                <c:pt idx="325">
                  <c:v>3.1710000000000003</c:v>
                </c:pt>
                <c:pt idx="326">
                  <c:v>3.1830000000000003</c:v>
                </c:pt>
                <c:pt idx="327">
                  <c:v>3.1930000000000001</c:v>
                </c:pt>
                <c:pt idx="328">
                  <c:v>3.2070000000000003</c:v>
                </c:pt>
                <c:pt idx="329">
                  <c:v>3.218</c:v>
                </c:pt>
                <c:pt idx="330">
                  <c:v>3.2280000000000002</c:v>
                </c:pt>
                <c:pt idx="331">
                  <c:v>3.238</c:v>
                </c:pt>
                <c:pt idx="332">
                  <c:v>3.2480000000000002</c:v>
                </c:pt>
                <c:pt idx="333">
                  <c:v>3.2590000000000003</c:v>
                </c:pt>
                <c:pt idx="334">
                  <c:v>3.2710000000000004</c:v>
                </c:pt>
                <c:pt idx="335">
                  <c:v>3.2810000000000001</c:v>
                </c:pt>
                <c:pt idx="336">
                  <c:v>3.2920000000000003</c:v>
                </c:pt>
                <c:pt idx="337">
                  <c:v>3.302</c:v>
                </c:pt>
                <c:pt idx="338">
                  <c:v>3.3140000000000001</c:v>
                </c:pt>
                <c:pt idx="339">
                  <c:v>3.3240000000000003</c:v>
                </c:pt>
                <c:pt idx="340">
                  <c:v>3.3340000000000001</c:v>
                </c:pt>
                <c:pt idx="341">
                  <c:v>3.3450000000000002</c:v>
                </c:pt>
                <c:pt idx="342">
                  <c:v>3.355</c:v>
                </c:pt>
                <c:pt idx="343">
                  <c:v>3.3650000000000002</c:v>
                </c:pt>
                <c:pt idx="344">
                  <c:v>3.375</c:v>
                </c:pt>
                <c:pt idx="345">
                  <c:v>3.3850000000000002</c:v>
                </c:pt>
                <c:pt idx="346">
                  <c:v>3.399</c:v>
                </c:pt>
                <c:pt idx="347">
                  <c:v>3.4080000000000004</c:v>
                </c:pt>
                <c:pt idx="348">
                  <c:v>3.4210000000000003</c:v>
                </c:pt>
                <c:pt idx="349">
                  <c:v>3.431</c:v>
                </c:pt>
                <c:pt idx="350">
                  <c:v>3.44</c:v>
                </c:pt>
                <c:pt idx="351">
                  <c:v>3.45</c:v>
                </c:pt>
                <c:pt idx="352">
                  <c:v>3.46</c:v>
                </c:pt>
                <c:pt idx="353">
                  <c:v>3.472</c:v>
                </c:pt>
                <c:pt idx="354">
                  <c:v>3.4830000000000001</c:v>
                </c:pt>
                <c:pt idx="355">
                  <c:v>3.4930000000000003</c:v>
                </c:pt>
                <c:pt idx="356">
                  <c:v>3.504</c:v>
                </c:pt>
                <c:pt idx="357">
                  <c:v>3.5140000000000002</c:v>
                </c:pt>
                <c:pt idx="358">
                  <c:v>3.524</c:v>
                </c:pt>
                <c:pt idx="359">
                  <c:v>3.5340000000000003</c:v>
                </c:pt>
                <c:pt idx="360">
                  <c:v>3.5470000000000002</c:v>
                </c:pt>
                <c:pt idx="361">
                  <c:v>3.5580000000000003</c:v>
                </c:pt>
                <c:pt idx="362">
                  <c:v>3.5680000000000001</c:v>
                </c:pt>
                <c:pt idx="363">
                  <c:v>3.5780000000000003</c:v>
                </c:pt>
                <c:pt idx="364">
                  <c:v>3.5910000000000002</c:v>
                </c:pt>
                <c:pt idx="365">
                  <c:v>3.6030000000000002</c:v>
                </c:pt>
                <c:pt idx="366">
                  <c:v>3.613</c:v>
                </c:pt>
                <c:pt idx="367">
                  <c:v>3.6240000000000001</c:v>
                </c:pt>
                <c:pt idx="368">
                  <c:v>3.6340000000000003</c:v>
                </c:pt>
                <c:pt idx="369">
                  <c:v>3.6460000000000004</c:v>
                </c:pt>
                <c:pt idx="370">
                  <c:v>3.6560000000000001</c:v>
                </c:pt>
                <c:pt idx="371">
                  <c:v>3.6660000000000004</c:v>
                </c:pt>
                <c:pt idx="372">
                  <c:v>3.6779999999999999</c:v>
                </c:pt>
                <c:pt idx="373">
                  <c:v>3.6880000000000002</c:v>
                </c:pt>
                <c:pt idx="374">
                  <c:v>3.698</c:v>
                </c:pt>
                <c:pt idx="375">
                  <c:v>3.7110000000000003</c:v>
                </c:pt>
                <c:pt idx="376">
                  <c:v>3.72</c:v>
                </c:pt>
                <c:pt idx="377">
                  <c:v>3.73</c:v>
                </c:pt>
                <c:pt idx="378">
                  <c:v>3.74</c:v>
                </c:pt>
                <c:pt idx="379">
                  <c:v>3.7530000000000001</c:v>
                </c:pt>
                <c:pt idx="380">
                  <c:v>3.7630000000000003</c:v>
                </c:pt>
                <c:pt idx="381">
                  <c:v>3.774</c:v>
                </c:pt>
                <c:pt idx="382">
                  <c:v>3.7840000000000003</c:v>
                </c:pt>
                <c:pt idx="383">
                  <c:v>3.7960000000000003</c:v>
                </c:pt>
                <c:pt idx="384">
                  <c:v>3.8069999999999999</c:v>
                </c:pt>
                <c:pt idx="385">
                  <c:v>3.8170000000000002</c:v>
                </c:pt>
                <c:pt idx="386">
                  <c:v>3.8280000000000003</c:v>
                </c:pt>
                <c:pt idx="387">
                  <c:v>3.8380000000000001</c:v>
                </c:pt>
                <c:pt idx="388">
                  <c:v>3.8480000000000003</c:v>
                </c:pt>
                <c:pt idx="389">
                  <c:v>3.8580000000000001</c:v>
                </c:pt>
                <c:pt idx="390">
                  <c:v>3.8690000000000002</c:v>
                </c:pt>
                <c:pt idx="391">
                  <c:v>3.883</c:v>
                </c:pt>
                <c:pt idx="392">
                  <c:v>3.8930000000000002</c:v>
                </c:pt>
                <c:pt idx="393">
                  <c:v>3.9050000000000002</c:v>
                </c:pt>
                <c:pt idx="394">
                  <c:v>3.915</c:v>
                </c:pt>
                <c:pt idx="395">
                  <c:v>3.9260000000000002</c:v>
                </c:pt>
                <c:pt idx="396">
                  <c:v>3.9370000000000003</c:v>
                </c:pt>
                <c:pt idx="397">
                  <c:v>3.9470000000000001</c:v>
                </c:pt>
                <c:pt idx="398">
                  <c:v>3.9590000000000001</c:v>
                </c:pt>
                <c:pt idx="399">
                  <c:v>3.9690000000000003</c:v>
                </c:pt>
                <c:pt idx="400">
                  <c:v>3.9790000000000001</c:v>
                </c:pt>
                <c:pt idx="401">
                  <c:v>3.9910000000000001</c:v>
                </c:pt>
                <c:pt idx="402">
                  <c:v>4.0019999999999998</c:v>
                </c:pt>
                <c:pt idx="403">
                  <c:v>4.0119999999999996</c:v>
                </c:pt>
                <c:pt idx="404">
                  <c:v>4.0250000000000004</c:v>
                </c:pt>
                <c:pt idx="405">
                  <c:v>4.0350000000000001</c:v>
                </c:pt>
                <c:pt idx="406">
                  <c:v>4.0449999999999999</c:v>
                </c:pt>
                <c:pt idx="407">
                  <c:v>4.0549999999999997</c:v>
                </c:pt>
                <c:pt idx="408">
                  <c:v>4.0659999999999998</c:v>
                </c:pt>
                <c:pt idx="409">
                  <c:v>4.0780000000000003</c:v>
                </c:pt>
                <c:pt idx="410">
                  <c:v>4.0869999999999997</c:v>
                </c:pt>
                <c:pt idx="411">
                  <c:v>4.0979999999999999</c:v>
                </c:pt>
                <c:pt idx="412">
                  <c:v>4.1109999999999998</c:v>
                </c:pt>
                <c:pt idx="413">
                  <c:v>4.1219999999999999</c:v>
                </c:pt>
                <c:pt idx="414">
                  <c:v>4.1320000000000006</c:v>
                </c:pt>
                <c:pt idx="415">
                  <c:v>4.1420000000000003</c:v>
                </c:pt>
                <c:pt idx="416">
                  <c:v>4.1520000000000001</c:v>
                </c:pt>
                <c:pt idx="417">
                  <c:v>4.1640000000000006</c:v>
                </c:pt>
                <c:pt idx="418">
                  <c:v>4.1749999999999998</c:v>
                </c:pt>
                <c:pt idx="419">
                  <c:v>4.1859999999999999</c:v>
                </c:pt>
                <c:pt idx="420">
                  <c:v>4.1989999999999998</c:v>
                </c:pt>
                <c:pt idx="421">
                  <c:v>4.2080000000000002</c:v>
                </c:pt>
                <c:pt idx="422">
                  <c:v>4.218</c:v>
                </c:pt>
                <c:pt idx="423">
                  <c:v>4.2300000000000004</c:v>
                </c:pt>
                <c:pt idx="424">
                  <c:v>4.2389999999999999</c:v>
                </c:pt>
                <c:pt idx="425">
                  <c:v>4.2490000000000006</c:v>
                </c:pt>
                <c:pt idx="426">
                  <c:v>4.2519999999999998</c:v>
                </c:pt>
                <c:pt idx="427">
                  <c:v>4.2549999999999999</c:v>
                </c:pt>
                <c:pt idx="428">
                  <c:v>4.2560000000000002</c:v>
                </c:pt>
                <c:pt idx="429">
                  <c:v>4.258</c:v>
                </c:pt>
                <c:pt idx="430">
                  <c:v>4.2610000000000001</c:v>
                </c:pt>
                <c:pt idx="431">
                  <c:v>4.2629999999999999</c:v>
                </c:pt>
                <c:pt idx="432">
                  <c:v>4.266</c:v>
                </c:pt>
                <c:pt idx="433">
                  <c:v>4.2690000000000001</c:v>
                </c:pt>
                <c:pt idx="434">
                  <c:v>4.274</c:v>
                </c:pt>
                <c:pt idx="435">
                  <c:v>4.2789999999999999</c:v>
                </c:pt>
                <c:pt idx="436">
                  <c:v>4.2860000000000005</c:v>
                </c:pt>
                <c:pt idx="437">
                  <c:v>4.2919999999999998</c:v>
                </c:pt>
                <c:pt idx="438">
                  <c:v>4.2990000000000004</c:v>
                </c:pt>
                <c:pt idx="439">
                  <c:v>4.3049999999999997</c:v>
                </c:pt>
                <c:pt idx="440">
                  <c:v>4.3129999999999997</c:v>
                </c:pt>
                <c:pt idx="441">
                  <c:v>4.3220000000000001</c:v>
                </c:pt>
                <c:pt idx="442">
                  <c:v>4.3319999999999999</c:v>
                </c:pt>
                <c:pt idx="443">
                  <c:v>4.34</c:v>
                </c:pt>
                <c:pt idx="444">
                  <c:v>4.3520000000000003</c:v>
                </c:pt>
                <c:pt idx="445">
                  <c:v>4.3609999999999998</c:v>
                </c:pt>
                <c:pt idx="446">
                  <c:v>4.37</c:v>
                </c:pt>
                <c:pt idx="447">
                  <c:v>4.3810000000000002</c:v>
                </c:pt>
                <c:pt idx="448">
                  <c:v>4.391</c:v>
                </c:pt>
                <c:pt idx="449">
                  <c:v>4.4030000000000005</c:v>
                </c:pt>
                <c:pt idx="450">
                  <c:v>4.4140000000000006</c:v>
                </c:pt>
                <c:pt idx="451">
                  <c:v>4.4240000000000004</c:v>
                </c:pt>
                <c:pt idx="452">
                  <c:v>4.4350000000000005</c:v>
                </c:pt>
                <c:pt idx="453">
                  <c:v>4.4459999999999997</c:v>
                </c:pt>
                <c:pt idx="454">
                  <c:v>4.4560000000000004</c:v>
                </c:pt>
                <c:pt idx="455">
                  <c:v>4.47</c:v>
                </c:pt>
                <c:pt idx="456">
                  <c:v>4.4800000000000004</c:v>
                </c:pt>
                <c:pt idx="457">
                  <c:v>4.49</c:v>
                </c:pt>
                <c:pt idx="458">
                  <c:v>4.5010000000000003</c:v>
                </c:pt>
                <c:pt idx="459">
                  <c:v>4.5120000000000005</c:v>
                </c:pt>
                <c:pt idx="460">
                  <c:v>4.524</c:v>
                </c:pt>
                <c:pt idx="461">
                  <c:v>4.5339999999999998</c:v>
                </c:pt>
                <c:pt idx="462">
                  <c:v>4.5449999999999999</c:v>
                </c:pt>
                <c:pt idx="463">
                  <c:v>4.5579999999999998</c:v>
                </c:pt>
                <c:pt idx="464">
                  <c:v>4.5680000000000005</c:v>
                </c:pt>
                <c:pt idx="465">
                  <c:v>4.5780000000000003</c:v>
                </c:pt>
                <c:pt idx="466">
                  <c:v>4.5880000000000001</c:v>
                </c:pt>
                <c:pt idx="467">
                  <c:v>4.5979999999999999</c:v>
                </c:pt>
                <c:pt idx="468">
                  <c:v>4.6100000000000003</c:v>
                </c:pt>
                <c:pt idx="469">
                  <c:v>4.62</c:v>
                </c:pt>
                <c:pt idx="470">
                  <c:v>4.6290000000000004</c:v>
                </c:pt>
                <c:pt idx="471">
                  <c:v>4.641</c:v>
                </c:pt>
                <c:pt idx="472">
                  <c:v>4.6509999999999998</c:v>
                </c:pt>
                <c:pt idx="473">
                  <c:v>4.6610000000000005</c:v>
                </c:pt>
                <c:pt idx="474">
                  <c:v>4.6740000000000004</c:v>
                </c:pt>
                <c:pt idx="475">
                  <c:v>4.6829999999999998</c:v>
                </c:pt>
                <c:pt idx="476">
                  <c:v>4.6930000000000005</c:v>
                </c:pt>
                <c:pt idx="477">
                  <c:v>4.7030000000000003</c:v>
                </c:pt>
                <c:pt idx="478">
                  <c:v>4.7130000000000001</c:v>
                </c:pt>
                <c:pt idx="479">
                  <c:v>4.726</c:v>
                </c:pt>
                <c:pt idx="480">
                  <c:v>4.7359999999999998</c:v>
                </c:pt>
                <c:pt idx="481">
                  <c:v>4.7460000000000004</c:v>
                </c:pt>
                <c:pt idx="482">
                  <c:v>4.758</c:v>
                </c:pt>
                <c:pt idx="483">
                  <c:v>4.7690000000000001</c:v>
                </c:pt>
                <c:pt idx="484">
                  <c:v>4.7789999999999999</c:v>
                </c:pt>
                <c:pt idx="485">
                  <c:v>4.7890000000000006</c:v>
                </c:pt>
                <c:pt idx="486">
                  <c:v>4.8010000000000002</c:v>
                </c:pt>
                <c:pt idx="487">
                  <c:v>4.8120000000000003</c:v>
                </c:pt>
                <c:pt idx="488">
                  <c:v>4.8220000000000001</c:v>
                </c:pt>
                <c:pt idx="489">
                  <c:v>4.8319999999999999</c:v>
                </c:pt>
                <c:pt idx="490">
                  <c:v>4.8440000000000003</c:v>
                </c:pt>
                <c:pt idx="491">
                  <c:v>4.8540000000000001</c:v>
                </c:pt>
                <c:pt idx="492">
                  <c:v>4.8630000000000004</c:v>
                </c:pt>
                <c:pt idx="493">
                  <c:v>4.875</c:v>
                </c:pt>
                <c:pt idx="494">
                  <c:v>4.8860000000000001</c:v>
                </c:pt>
                <c:pt idx="495">
                  <c:v>4.8970000000000002</c:v>
                </c:pt>
                <c:pt idx="496">
                  <c:v>4.9060000000000006</c:v>
                </c:pt>
                <c:pt idx="497">
                  <c:v>4.9180000000000001</c:v>
                </c:pt>
                <c:pt idx="498">
                  <c:v>4.9279999999999999</c:v>
                </c:pt>
                <c:pt idx="499">
                  <c:v>4.9379999999999997</c:v>
                </c:pt>
                <c:pt idx="500">
                  <c:v>4.9480000000000004</c:v>
                </c:pt>
                <c:pt idx="501">
                  <c:v>4.9619999999999997</c:v>
                </c:pt>
                <c:pt idx="502">
                  <c:v>4.9720000000000004</c:v>
                </c:pt>
                <c:pt idx="503">
                  <c:v>4.9809999999999999</c:v>
                </c:pt>
                <c:pt idx="504">
                  <c:v>4.9910000000000005</c:v>
                </c:pt>
                <c:pt idx="505">
                  <c:v>5.0030000000000001</c:v>
                </c:pt>
                <c:pt idx="506">
                  <c:v>5.0140000000000002</c:v>
                </c:pt>
                <c:pt idx="507">
                  <c:v>5.0250000000000004</c:v>
                </c:pt>
                <c:pt idx="508">
                  <c:v>5.0339999999999998</c:v>
                </c:pt>
                <c:pt idx="509">
                  <c:v>5.0469999999999997</c:v>
                </c:pt>
                <c:pt idx="510">
                  <c:v>5.0579999999999998</c:v>
                </c:pt>
                <c:pt idx="511">
                  <c:v>5.0670000000000002</c:v>
                </c:pt>
                <c:pt idx="512">
                  <c:v>5.0780000000000003</c:v>
                </c:pt>
                <c:pt idx="513">
                  <c:v>5.0880000000000001</c:v>
                </c:pt>
                <c:pt idx="514">
                  <c:v>5.0979999999999999</c:v>
                </c:pt>
                <c:pt idx="515">
                  <c:v>5.1080000000000005</c:v>
                </c:pt>
                <c:pt idx="516">
                  <c:v>5.1210000000000004</c:v>
                </c:pt>
                <c:pt idx="517">
                  <c:v>5.1310000000000002</c:v>
                </c:pt>
                <c:pt idx="518">
                  <c:v>5.141</c:v>
                </c:pt>
                <c:pt idx="519">
                  <c:v>5.1530000000000005</c:v>
                </c:pt>
                <c:pt idx="520">
                  <c:v>5.1630000000000003</c:v>
                </c:pt>
                <c:pt idx="521">
                  <c:v>5.173</c:v>
                </c:pt>
                <c:pt idx="522">
                  <c:v>5.1850000000000005</c:v>
                </c:pt>
                <c:pt idx="523">
                  <c:v>5.1950000000000003</c:v>
                </c:pt>
                <c:pt idx="524">
                  <c:v>5.2039999999999997</c:v>
                </c:pt>
                <c:pt idx="525">
                  <c:v>5.2149999999999999</c:v>
                </c:pt>
                <c:pt idx="526">
                  <c:v>5.2270000000000003</c:v>
                </c:pt>
                <c:pt idx="527">
                  <c:v>5.2359999999999998</c:v>
                </c:pt>
                <c:pt idx="528">
                  <c:v>5.2480000000000002</c:v>
                </c:pt>
                <c:pt idx="529">
                  <c:v>5.2570000000000006</c:v>
                </c:pt>
                <c:pt idx="530">
                  <c:v>5.2690000000000001</c:v>
                </c:pt>
                <c:pt idx="531">
                  <c:v>5.2780000000000005</c:v>
                </c:pt>
                <c:pt idx="532">
                  <c:v>5.29</c:v>
                </c:pt>
                <c:pt idx="533">
                  <c:v>5.2990000000000004</c:v>
                </c:pt>
                <c:pt idx="534">
                  <c:v>5.3129999999999997</c:v>
                </c:pt>
                <c:pt idx="535">
                  <c:v>5.3220000000000001</c:v>
                </c:pt>
                <c:pt idx="536">
                  <c:v>5.3340000000000005</c:v>
                </c:pt>
                <c:pt idx="537">
                  <c:v>5.3470000000000004</c:v>
                </c:pt>
                <c:pt idx="538">
                  <c:v>5.3559999999999999</c:v>
                </c:pt>
                <c:pt idx="539">
                  <c:v>5.3680000000000003</c:v>
                </c:pt>
                <c:pt idx="540">
                  <c:v>5.3760000000000003</c:v>
                </c:pt>
                <c:pt idx="541">
                  <c:v>5.3870000000000005</c:v>
                </c:pt>
                <c:pt idx="542">
                  <c:v>5.3950000000000005</c:v>
                </c:pt>
                <c:pt idx="543">
                  <c:v>5.407</c:v>
                </c:pt>
                <c:pt idx="544">
                  <c:v>5.4240000000000004</c:v>
                </c:pt>
                <c:pt idx="545">
                  <c:v>5.4329999999999998</c:v>
                </c:pt>
                <c:pt idx="546">
                  <c:v>5.4430000000000005</c:v>
                </c:pt>
                <c:pt idx="547">
                  <c:v>5.452</c:v>
                </c:pt>
                <c:pt idx="548">
                  <c:v>5.4630000000000001</c:v>
                </c:pt>
                <c:pt idx="549">
                  <c:v>5.4720000000000004</c:v>
                </c:pt>
                <c:pt idx="550">
                  <c:v>5.4830000000000005</c:v>
                </c:pt>
                <c:pt idx="551">
                  <c:v>5.4939999999999998</c:v>
                </c:pt>
                <c:pt idx="552">
                  <c:v>5.5019999999999998</c:v>
                </c:pt>
              </c:numCache>
            </c:numRef>
          </c:xVal>
          <c:yVal>
            <c:numRef>
              <c:f>'Input data from mp3'!$E$2:$E$2393</c:f>
              <c:numCache>
                <c:formatCode>General</c:formatCode>
                <c:ptCount val="2392"/>
                <c:pt idx="0">
                  <c:v>46.268920000000001</c:v>
                </c:pt>
                <c:pt idx="1">
                  <c:v>46.268920000000001</c:v>
                </c:pt>
                <c:pt idx="2">
                  <c:v>46.268920000000001</c:v>
                </c:pt>
                <c:pt idx="3">
                  <c:v>46.268920000000001</c:v>
                </c:pt>
                <c:pt idx="4">
                  <c:v>46.268920000000001</c:v>
                </c:pt>
                <c:pt idx="5">
                  <c:v>46.268920000000001</c:v>
                </c:pt>
                <c:pt idx="6">
                  <c:v>46.268920000000001</c:v>
                </c:pt>
                <c:pt idx="7">
                  <c:v>46.268920000000001</c:v>
                </c:pt>
                <c:pt idx="8">
                  <c:v>46.268920000000001</c:v>
                </c:pt>
                <c:pt idx="9">
                  <c:v>49.459879999999998</c:v>
                </c:pt>
                <c:pt idx="10">
                  <c:v>59.032760000000003</c:v>
                </c:pt>
                <c:pt idx="11">
                  <c:v>65.414680000000004</c:v>
                </c:pt>
                <c:pt idx="12">
                  <c:v>74.987560000000002</c:v>
                </c:pt>
                <c:pt idx="13">
                  <c:v>81.369479999999996</c:v>
                </c:pt>
                <c:pt idx="14">
                  <c:v>89.346879999999999</c:v>
                </c:pt>
                <c:pt idx="15">
                  <c:v>97.324280000000002</c:v>
                </c:pt>
                <c:pt idx="16">
                  <c:v>102.11072</c:v>
                </c:pt>
                <c:pt idx="17">
                  <c:v>110.08812</c:v>
                </c:pt>
                <c:pt idx="18">
                  <c:v>114.87456</c:v>
                </c:pt>
                <c:pt idx="19">
                  <c:v>121.25648</c:v>
                </c:pt>
                <c:pt idx="20">
                  <c:v>126.04292</c:v>
                </c:pt>
                <c:pt idx="21">
                  <c:v>130.82936000000001</c:v>
                </c:pt>
                <c:pt idx="22">
                  <c:v>135.61580000000001</c:v>
                </c:pt>
                <c:pt idx="23">
                  <c:v>140.40224000000001</c:v>
                </c:pt>
                <c:pt idx="24">
                  <c:v>145.18868000000001</c:v>
                </c:pt>
                <c:pt idx="25">
                  <c:v>148.37963999999999</c:v>
                </c:pt>
                <c:pt idx="26">
                  <c:v>154.76156</c:v>
                </c:pt>
                <c:pt idx="27">
                  <c:v>157.95251999999999</c:v>
                </c:pt>
                <c:pt idx="28">
                  <c:v>162.73895999999999</c:v>
                </c:pt>
                <c:pt idx="29">
                  <c:v>165.92992000000001</c:v>
                </c:pt>
                <c:pt idx="30">
                  <c:v>169.12088</c:v>
                </c:pt>
                <c:pt idx="31">
                  <c:v>172.31183999999999</c:v>
                </c:pt>
                <c:pt idx="32">
                  <c:v>175.50280000000001</c:v>
                </c:pt>
                <c:pt idx="33">
                  <c:v>177.09827999999999</c:v>
                </c:pt>
                <c:pt idx="34">
                  <c:v>180.28924000000001</c:v>
                </c:pt>
                <c:pt idx="35">
                  <c:v>181.88471999999999</c:v>
                </c:pt>
                <c:pt idx="36">
                  <c:v>185.07568000000001</c:v>
                </c:pt>
                <c:pt idx="37">
                  <c:v>186.67115999999999</c:v>
                </c:pt>
                <c:pt idx="38">
                  <c:v>188.26664</c:v>
                </c:pt>
                <c:pt idx="39">
                  <c:v>189.86212</c:v>
                </c:pt>
                <c:pt idx="40">
                  <c:v>193.05307999999999</c:v>
                </c:pt>
                <c:pt idx="41">
                  <c:v>194.64856</c:v>
                </c:pt>
                <c:pt idx="42">
                  <c:v>196.24404000000001</c:v>
                </c:pt>
                <c:pt idx="43">
                  <c:v>197.83951999999999</c:v>
                </c:pt>
                <c:pt idx="44">
                  <c:v>199.435</c:v>
                </c:pt>
                <c:pt idx="45">
                  <c:v>201.03048000000001</c:v>
                </c:pt>
                <c:pt idx="46">
                  <c:v>202.62595999999999</c:v>
                </c:pt>
                <c:pt idx="47">
                  <c:v>202.62595999999999</c:v>
                </c:pt>
                <c:pt idx="48">
                  <c:v>205.81692000000001</c:v>
                </c:pt>
                <c:pt idx="49">
                  <c:v>207.41239999999999</c:v>
                </c:pt>
                <c:pt idx="50">
                  <c:v>207.41239999999999</c:v>
                </c:pt>
                <c:pt idx="51">
                  <c:v>209.00788</c:v>
                </c:pt>
                <c:pt idx="52">
                  <c:v>210.60336000000001</c:v>
                </c:pt>
                <c:pt idx="53">
                  <c:v>212.19883999999999</c:v>
                </c:pt>
                <c:pt idx="54">
                  <c:v>212.19883999999999</c:v>
                </c:pt>
                <c:pt idx="55">
                  <c:v>213.79432</c:v>
                </c:pt>
                <c:pt idx="56">
                  <c:v>213.79432</c:v>
                </c:pt>
                <c:pt idx="57">
                  <c:v>215.38980000000001</c:v>
                </c:pt>
                <c:pt idx="58">
                  <c:v>216.98527999999999</c:v>
                </c:pt>
                <c:pt idx="59">
                  <c:v>216.98527999999999</c:v>
                </c:pt>
                <c:pt idx="60">
                  <c:v>218.58076</c:v>
                </c:pt>
                <c:pt idx="61">
                  <c:v>220.17624000000001</c:v>
                </c:pt>
                <c:pt idx="62">
                  <c:v>220.17624000000001</c:v>
                </c:pt>
                <c:pt idx="63">
                  <c:v>221.77171999999999</c:v>
                </c:pt>
                <c:pt idx="64">
                  <c:v>221.77171999999999</c:v>
                </c:pt>
                <c:pt idx="65">
                  <c:v>223.3672</c:v>
                </c:pt>
                <c:pt idx="66">
                  <c:v>223.3672</c:v>
                </c:pt>
                <c:pt idx="67">
                  <c:v>224.96268000000001</c:v>
                </c:pt>
                <c:pt idx="68">
                  <c:v>224.96268000000001</c:v>
                </c:pt>
                <c:pt idx="69">
                  <c:v>226.55815999999999</c:v>
                </c:pt>
                <c:pt idx="70">
                  <c:v>226.55815999999999</c:v>
                </c:pt>
                <c:pt idx="71">
                  <c:v>226.55815999999999</c:v>
                </c:pt>
                <c:pt idx="72">
                  <c:v>228.15364</c:v>
                </c:pt>
                <c:pt idx="73">
                  <c:v>228.15364</c:v>
                </c:pt>
                <c:pt idx="74">
                  <c:v>228.15364</c:v>
                </c:pt>
                <c:pt idx="75">
                  <c:v>229.74912</c:v>
                </c:pt>
                <c:pt idx="76">
                  <c:v>229.74912</c:v>
                </c:pt>
                <c:pt idx="77">
                  <c:v>228.15364</c:v>
                </c:pt>
                <c:pt idx="78">
                  <c:v>228.15364</c:v>
                </c:pt>
                <c:pt idx="79">
                  <c:v>228.15364</c:v>
                </c:pt>
                <c:pt idx="80">
                  <c:v>228.15364</c:v>
                </c:pt>
                <c:pt idx="81">
                  <c:v>229.74912</c:v>
                </c:pt>
                <c:pt idx="82">
                  <c:v>229.74912</c:v>
                </c:pt>
                <c:pt idx="83">
                  <c:v>231.34460000000001</c:v>
                </c:pt>
                <c:pt idx="84">
                  <c:v>231.34460000000001</c:v>
                </c:pt>
                <c:pt idx="85">
                  <c:v>231.34460000000001</c:v>
                </c:pt>
                <c:pt idx="86">
                  <c:v>231.34460000000001</c:v>
                </c:pt>
                <c:pt idx="87">
                  <c:v>229.74912</c:v>
                </c:pt>
                <c:pt idx="88">
                  <c:v>229.74912</c:v>
                </c:pt>
                <c:pt idx="89">
                  <c:v>229.74912</c:v>
                </c:pt>
                <c:pt idx="90">
                  <c:v>231.34460000000001</c:v>
                </c:pt>
                <c:pt idx="91">
                  <c:v>231.34460000000001</c:v>
                </c:pt>
                <c:pt idx="92">
                  <c:v>232.94007999999999</c:v>
                </c:pt>
                <c:pt idx="93">
                  <c:v>232.94007999999999</c:v>
                </c:pt>
                <c:pt idx="94">
                  <c:v>232.94007999999999</c:v>
                </c:pt>
                <c:pt idx="95">
                  <c:v>232.94007999999999</c:v>
                </c:pt>
                <c:pt idx="96">
                  <c:v>234.53556</c:v>
                </c:pt>
                <c:pt idx="97">
                  <c:v>234.53556</c:v>
                </c:pt>
                <c:pt idx="98">
                  <c:v>234.53556</c:v>
                </c:pt>
                <c:pt idx="99">
                  <c:v>234.53556</c:v>
                </c:pt>
                <c:pt idx="100">
                  <c:v>236.13104000000001</c:v>
                </c:pt>
                <c:pt idx="101">
                  <c:v>236.13104000000001</c:v>
                </c:pt>
                <c:pt idx="102">
                  <c:v>236.13104000000001</c:v>
                </c:pt>
                <c:pt idx="103">
                  <c:v>236.13104000000001</c:v>
                </c:pt>
                <c:pt idx="104">
                  <c:v>236.13104000000001</c:v>
                </c:pt>
                <c:pt idx="105">
                  <c:v>237.72651999999999</c:v>
                </c:pt>
                <c:pt idx="106">
                  <c:v>237.72651999999999</c:v>
                </c:pt>
                <c:pt idx="107">
                  <c:v>237.72651999999999</c:v>
                </c:pt>
                <c:pt idx="108">
                  <c:v>237.72651999999999</c:v>
                </c:pt>
                <c:pt idx="109">
                  <c:v>237.72651999999999</c:v>
                </c:pt>
                <c:pt idx="110">
                  <c:v>239.322</c:v>
                </c:pt>
                <c:pt idx="111">
                  <c:v>239.322</c:v>
                </c:pt>
                <c:pt idx="112">
                  <c:v>239.322</c:v>
                </c:pt>
                <c:pt idx="113">
                  <c:v>239.322</c:v>
                </c:pt>
                <c:pt idx="114">
                  <c:v>239.322</c:v>
                </c:pt>
                <c:pt idx="115">
                  <c:v>239.322</c:v>
                </c:pt>
                <c:pt idx="116">
                  <c:v>239.322</c:v>
                </c:pt>
                <c:pt idx="117">
                  <c:v>239.322</c:v>
                </c:pt>
                <c:pt idx="118">
                  <c:v>239.322</c:v>
                </c:pt>
                <c:pt idx="119">
                  <c:v>239.322</c:v>
                </c:pt>
                <c:pt idx="120">
                  <c:v>239.322</c:v>
                </c:pt>
                <c:pt idx="121">
                  <c:v>239.322</c:v>
                </c:pt>
                <c:pt idx="122">
                  <c:v>239.322</c:v>
                </c:pt>
                <c:pt idx="123">
                  <c:v>239.322</c:v>
                </c:pt>
                <c:pt idx="124">
                  <c:v>239.322</c:v>
                </c:pt>
                <c:pt idx="125">
                  <c:v>239.322</c:v>
                </c:pt>
                <c:pt idx="126">
                  <c:v>239.322</c:v>
                </c:pt>
                <c:pt idx="127">
                  <c:v>239.322</c:v>
                </c:pt>
                <c:pt idx="128">
                  <c:v>239.322</c:v>
                </c:pt>
                <c:pt idx="129">
                  <c:v>240.91748000000001</c:v>
                </c:pt>
                <c:pt idx="130">
                  <c:v>240.91748000000001</c:v>
                </c:pt>
                <c:pt idx="131">
                  <c:v>240.91748000000001</c:v>
                </c:pt>
                <c:pt idx="132">
                  <c:v>240.91748000000001</c:v>
                </c:pt>
                <c:pt idx="133">
                  <c:v>240.91748000000001</c:v>
                </c:pt>
                <c:pt idx="134">
                  <c:v>240.91748000000001</c:v>
                </c:pt>
                <c:pt idx="135">
                  <c:v>240.91748000000001</c:v>
                </c:pt>
                <c:pt idx="136">
                  <c:v>237.72651999999999</c:v>
                </c:pt>
                <c:pt idx="137">
                  <c:v>237.72651999999999</c:v>
                </c:pt>
                <c:pt idx="138">
                  <c:v>239.322</c:v>
                </c:pt>
                <c:pt idx="139">
                  <c:v>239.322</c:v>
                </c:pt>
                <c:pt idx="140">
                  <c:v>239.322</c:v>
                </c:pt>
                <c:pt idx="141">
                  <c:v>240.91748000000001</c:v>
                </c:pt>
                <c:pt idx="142">
                  <c:v>240.91748000000001</c:v>
                </c:pt>
                <c:pt idx="143">
                  <c:v>240.91748000000001</c:v>
                </c:pt>
                <c:pt idx="144">
                  <c:v>240.91748000000001</c:v>
                </c:pt>
                <c:pt idx="145">
                  <c:v>240.91748000000001</c:v>
                </c:pt>
                <c:pt idx="146">
                  <c:v>240.91748000000001</c:v>
                </c:pt>
                <c:pt idx="147">
                  <c:v>240.91748000000001</c:v>
                </c:pt>
                <c:pt idx="148">
                  <c:v>240.91748000000001</c:v>
                </c:pt>
                <c:pt idx="149">
                  <c:v>240.91748000000001</c:v>
                </c:pt>
                <c:pt idx="150">
                  <c:v>242.51295999999999</c:v>
                </c:pt>
                <c:pt idx="151">
                  <c:v>242.51295999999999</c:v>
                </c:pt>
                <c:pt idx="152">
                  <c:v>242.51295999999999</c:v>
                </c:pt>
                <c:pt idx="153">
                  <c:v>242.51295999999999</c:v>
                </c:pt>
                <c:pt idx="154">
                  <c:v>242.51295999999999</c:v>
                </c:pt>
                <c:pt idx="155">
                  <c:v>242.51295999999999</c:v>
                </c:pt>
                <c:pt idx="156">
                  <c:v>242.51295999999999</c:v>
                </c:pt>
                <c:pt idx="157">
                  <c:v>242.51295999999999</c:v>
                </c:pt>
                <c:pt idx="158">
                  <c:v>242.51295999999999</c:v>
                </c:pt>
                <c:pt idx="159">
                  <c:v>242.51295999999999</c:v>
                </c:pt>
                <c:pt idx="160">
                  <c:v>242.51295999999999</c:v>
                </c:pt>
                <c:pt idx="161">
                  <c:v>242.51295999999999</c:v>
                </c:pt>
                <c:pt idx="162">
                  <c:v>242.51295999999999</c:v>
                </c:pt>
                <c:pt idx="163">
                  <c:v>242.51295999999999</c:v>
                </c:pt>
                <c:pt idx="164">
                  <c:v>242.51295999999999</c:v>
                </c:pt>
                <c:pt idx="165">
                  <c:v>242.51295999999999</c:v>
                </c:pt>
                <c:pt idx="166">
                  <c:v>242.51295999999999</c:v>
                </c:pt>
                <c:pt idx="167">
                  <c:v>242.51295999999999</c:v>
                </c:pt>
                <c:pt idx="168">
                  <c:v>242.51295999999999</c:v>
                </c:pt>
                <c:pt idx="169">
                  <c:v>242.51295999999999</c:v>
                </c:pt>
                <c:pt idx="170">
                  <c:v>242.51295999999999</c:v>
                </c:pt>
                <c:pt idx="171">
                  <c:v>242.51295999999999</c:v>
                </c:pt>
                <c:pt idx="172">
                  <c:v>242.51295999999999</c:v>
                </c:pt>
                <c:pt idx="173">
                  <c:v>244.10844</c:v>
                </c:pt>
                <c:pt idx="174">
                  <c:v>244.10844</c:v>
                </c:pt>
                <c:pt idx="175">
                  <c:v>244.10844</c:v>
                </c:pt>
                <c:pt idx="176">
                  <c:v>244.10844</c:v>
                </c:pt>
                <c:pt idx="177">
                  <c:v>244.10844</c:v>
                </c:pt>
                <c:pt idx="178">
                  <c:v>244.10844</c:v>
                </c:pt>
                <c:pt idx="179">
                  <c:v>244.10844</c:v>
                </c:pt>
                <c:pt idx="180">
                  <c:v>244.10844</c:v>
                </c:pt>
                <c:pt idx="181">
                  <c:v>244.10844</c:v>
                </c:pt>
                <c:pt idx="182">
                  <c:v>244.10844</c:v>
                </c:pt>
                <c:pt idx="183">
                  <c:v>244.10844</c:v>
                </c:pt>
                <c:pt idx="184">
                  <c:v>244.10844</c:v>
                </c:pt>
                <c:pt idx="185">
                  <c:v>244.10844</c:v>
                </c:pt>
                <c:pt idx="186">
                  <c:v>242.51295999999999</c:v>
                </c:pt>
                <c:pt idx="187">
                  <c:v>242.51295999999999</c:v>
                </c:pt>
                <c:pt idx="188">
                  <c:v>242.51295999999999</c:v>
                </c:pt>
                <c:pt idx="189">
                  <c:v>242.51295999999999</c:v>
                </c:pt>
                <c:pt idx="190">
                  <c:v>244.10844</c:v>
                </c:pt>
                <c:pt idx="191">
                  <c:v>244.10844</c:v>
                </c:pt>
                <c:pt idx="192">
                  <c:v>244.10844</c:v>
                </c:pt>
                <c:pt idx="193">
                  <c:v>244.10844</c:v>
                </c:pt>
                <c:pt idx="194">
                  <c:v>244.10844</c:v>
                </c:pt>
                <c:pt idx="195">
                  <c:v>244.10844</c:v>
                </c:pt>
                <c:pt idx="196">
                  <c:v>244.10844</c:v>
                </c:pt>
                <c:pt idx="197">
                  <c:v>244.10844</c:v>
                </c:pt>
                <c:pt idx="198">
                  <c:v>244.10844</c:v>
                </c:pt>
                <c:pt idx="199">
                  <c:v>244.10844</c:v>
                </c:pt>
                <c:pt idx="200">
                  <c:v>244.10844</c:v>
                </c:pt>
                <c:pt idx="201">
                  <c:v>244.10844</c:v>
                </c:pt>
                <c:pt idx="202">
                  <c:v>244.10844</c:v>
                </c:pt>
                <c:pt idx="203">
                  <c:v>244.10844</c:v>
                </c:pt>
                <c:pt idx="204">
                  <c:v>244.10844</c:v>
                </c:pt>
                <c:pt idx="205">
                  <c:v>240.91748000000001</c:v>
                </c:pt>
                <c:pt idx="206">
                  <c:v>240.91748000000001</c:v>
                </c:pt>
                <c:pt idx="207">
                  <c:v>240.91748000000001</c:v>
                </c:pt>
                <c:pt idx="208">
                  <c:v>240.91748000000001</c:v>
                </c:pt>
                <c:pt idx="209">
                  <c:v>242.51295999999999</c:v>
                </c:pt>
                <c:pt idx="210">
                  <c:v>242.51295999999999</c:v>
                </c:pt>
                <c:pt idx="211">
                  <c:v>242.51295999999999</c:v>
                </c:pt>
                <c:pt idx="212">
                  <c:v>242.51295999999999</c:v>
                </c:pt>
                <c:pt idx="213">
                  <c:v>242.51295999999999</c:v>
                </c:pt>
                <c:pt idx="214">
                  <c:v>242.51295999999999</c:v>
                </c:pt>
                <c:pt idx="215">
                  <c:v>242.51295999999999</c:v>
                </c:pt>
                <c:pt idx="216">
                  <c:v>242.51295999999999</c:v>
                </c:pt>
                <c:pt idx="217">
                  <c:v>242.51295999999999</c:v>
                </c:pt>
                <c:pt idx="218">
                  <c:v>242.51295999999999</c:v>
                </c:pt>
                <c:pt idx="219">
                  <c:v>242.51295999999999</c:v>
                </c:pt>
                <c:pt idx="220">
                  <c:v>242.51295999999999</c:v>
                </c:pt>
                <c:pt idx="221">
                  <c:v>242.51295999999999</c:v>
                </c:pt>
                <c:pt idx="222">
                  <c:v>242.51295999999999</c:v>
                </c:pt>
                <c:pt idx="223">
                  <c:v>242.51295999999999</c:v>
                </c:pt>
                <c:pt idx="224">
                  <c:v>242.51295999999999</c:v>
                </c:pt>
                <c:pt idx="225">
                  <c:v>242.51295999999999</c:v>
                </c:pt>
                <c:pt idx="226">
                  <c:v>242.51295999999999</c:v>
                </c:pt>
                <c:pt idx="227">
                  <c:v>242.51295999999999</c:v>
                </c:pt>
                <c:pt idx="228">
                  <c:v>242.51295999999999</c:v>
                </c:pt>
                <c:pt idx="229">
                  <c:v>242.51295999999999</c:v>
                </c:pt>
                <c:pt idx="230">
                  <c:v>242.51295999999999</c:v>
                </c:pt>
                <c:pt idx="231">
                  <c:v>242.51295999999999</c:v>
                </c:pt>
                <c:pt idx="232">
                  <c:v>242.51295999999999</c:v>
                </c:pt>
                <c:pt idx="233">
                  <c:v>242.51295999999999</c:v>
                </c:pt>
                <c:pt idx="234">
                  <c:v>242.51295999999999</c:v>
                </c:pt>
                <c:pt idx="235">
                  <c:v>242.51295999999999</c:v>
                </c:pt>
                <c:pt idx="236">
                  <c:v>242.51295999999999</c:v>
                </c:pt>
                <c:pt idx="237">
                  <c:v>242.51295999999999</c:v>
                </c:pt>
                <c:pt idx="238">
                  <c:v>242.51295999999999</c:v>
                </c:pt>
                <c:pt idx="239">
                  <c:v>242.51295999999999</c:v>
                </c:pt>
                <c:pt idx="240">
                  <c:v>242.51295999999999</c:v>
                </c:pt>
                <c:pt idx="241">
                  <c:v>242.51295999999999</c:v>
                </c:pt>
                <c:pt idx="242">
                  <c:v>242.51295999999999</c:v>
                </c:pt>
                <c:pt idx="243">
                  <c:v>242.51295999999999</c:v>
                </c:pt>
                <c:pt idx="244">
                  <c:v>242.51295999999999</c:v>
                </c:pt>
                <c:pt idx="245">
                  <c:v>242.51295999999999</c:v>
                </c:pt>
                <c:pt idx="246">
                  <c:v>242.51295999999999</c:v>
                </c:pt>
                <c:pt idx="247">
                  <c:v>242.51295999999999</c:v>
                </c:pt>
                <c:pt idx="248">
                  <c:v>242.51295999999999</c:v>
                </c:pt>
                <c:pt idx="249">
                  <c:v>240.91748000000001</c:v>
                </c:pt>
                <c:pt idx="250">
                  <c:v>239.322</c:v>
                </c:pt>
                <c:pt idx="251">
                  <c:v>239.322</c:v>
                </c:pt>
                <c:pt idx="252">
                  <c:v>239.322</c:v>
                </c:pt>
                <c:pt idx="253">
                  <c:v>237.72651999999999</c:v>
                </c:pt>
                <c:pt idx="254">
                  <c:v>240.91748000000001</c:v>
                </c:pt>
                <c:pt idx="255">
                  <c:v>250.49036000000001</c:v>
                </c:pt>
                <c:pt idx="256">
                  <c:v>258.46776</c:v>
                </c:pt>
                <c:pt idx="257">
                  <c:v>266.44515999999999</c:v>
                </c:pt>
                <c:pt idx="258">
                  <c:v>269.63612000000001</c:v>
                </c:pt>
                <c:pt idx="259">
                  <c:v>280.80448000000001</c:v>
                </c:pt>
                <c:pt idx="260">
                  <c:v>287.18639999999999</c:v>
                </c:pt>
                <c:pt idx="261">
                  <c:v>291.97284000000002</c:v>
                </c:pt>
                <c:pt idx="262">
                  <c:v>299.95024000000001</c:v>
                </c:pt>
                <c:pt idx="263">
                  <c:v>304.73667999999998</c:v>
                </c:pt>
                <c:pt idx="264">
                  <c:v>311.11860000000001</c:v>
                </c:pt>
                <c:pt idx="265">
                  <c:v>315.90503999999999</c:v>
                </c:pt>
                <c:pt idx="266">
                  <c:v>319.096</c:v>
                </c:pt>
                <c:pt idx="267">
                  <c:v>323.88243999999997</c:v>
                </c:pt>
                <c:pt idx="268">
                  <c:v>327.07339999999999</c:v>
                </c:pt>
                <c:pt idx="269">
                  <c:v>331.85984000000002</c:v>
                </c:pt>
                <c:pt idx="270">
                  <c:v>335.05079999999998</c:v>
                </c:pt>
                <c:pt idx="271">
                  <c:v>338.24176</c:v>
                </c:pt>
                <c:pt idx="272">
                  <c:v>339.83724000000001</c:v>
                </c:pt>
                <c:pt idx="273">
                  <c:v>343.02820000000003</c:v>
                </c:pt>
                <c:pt idx="274">
                  <c:v>344.62367999999998</c:v>
                </c:pt>
                <c:pt idx="275">
                  <c:v>347.81464</c:v>
                </c:pt>
                <c:pt idx="276">
                  <c:v>349.41012000000001</c:v>
                </c:pt>
                <c:pt idx="277">
                  <c:v>351.00560000000002</c:v>
                </c:pt>
                <c:pt idx="278">
                  <c:v>352.60108000000002</c:v>
                </c:pt>
                <c:pt idx="279">
                  <c:v>354.19655999999998</c:v>
                </c:pt>
                <c:pt idx="280">
                  <c:v>354.19655999999998</c:v>
                </c:pt>
                <c:pt idx="281">
                  <c:v>355.79203999999999</c:v>
                </c:pt>
                <c:pt idx="282">
                  <c:v>355.79203999999999</c:v>
                </c:pt>
                <c:pt idx="283">
                  <c:v>357.38751999999999</c:v>
                </c:pt>
                <c:pt idx="284">
                  <c:v>358.983</c:v>
                </c:pt>
                <c:pt idx="285">
                  <c:v>358.983</c:v>
                </c:pt>
                <c:pt idx="286">
                  <c:v>360.57848000000001</c:v>
                </c:pt>
                <c:pt idx="287">
                  <c:v>360.57848000000001</c:v>
                </c:pt>
                <c:pt idx="288">
                  <c:v>360.57848000000001</c:v>
                </c:pt>
                <c:pt idx="289">
                  <c:v>362.17396000000002</c:v>
                </c:pt>
                <c:pt idx="290">
                  <c:v>362.17396000000002</c:v>
                </c:pt>
                <c:pt idx="291">
                  <c:v>362.17396000000002</c:v>
                </c:pt>
                <c:pt idx="292">
                  <c:v>363.76943999999997</c:v>
                </c:pt>
                <c:pt idx="293">
                  <c:v>363.76943999999997</c:v>
                </c:pt>
                <c:pt idx="294">
                  <c:v>363.76943999999997</c:v>
                </c:pt>
                <c:pt idx="295">
                  <c:v>365.36491999999998</c:v>
                </c:pt>
                <c:pt idx="296">
                  <c:v>365.36491999999998</c:v>
                </c:pt>
                <c:pt idx="297">
                  <c:v>366.96039999999999</c:v>
                </c:pt>
                <c:pt idx="298">
                  <c:v>366.96039999999999</c:v>
                </c:pt>
                <c:pt idx="299">
                  <c:v>368.55588</c:v>
                </c:pt>
                <c:pt idx="300">
                  <c:v>368.55588</c:v>
                </c:pt>
                <c:pt idx="301">
                  <c:v>368.55588</c:v>
                </c:pt>
                <c:pt idx="302">
                  <c:v>370.15136000000001</c:v>
                </c:pt>
                <c:pt idx="303">
                  <c:v>370.15136000000001</c:v>
                </c:pt>
                <c:pt idx="304">
                  <c:v>371.74684000000002</c:v>
                </c:pt>
                <c:pt idx="305">
                  <c:v>371.74684000000002</c:v>
                </c:pt>
                <c:pt idx="306">
                  <c:v>371.74684000000002</c:v>
                </c:pt>
                <c:pt idx="307">
                  <c:v>371.74684000000002</c:v>
                </c:pt>
                <c:pt idx="308">
                  <c:v>373.34231999999997</c:v>
                </c:pt>
                <c:pt idx="309">
                  <c:v>373.34231999999997</c:v>
                </c:pt>
                <c:pt idx="310">
                  <c:v>373.34231999999997</c:v>
                </c:pt>
                <c:pt idx="311">
                  <c:v>373.34231999999997</c:v>
                </c:pt>
                <c:pt idx="312">
                  <c:v>373.34231999999997</c:v>
                </c:pt>
                <c:pt idx="313">
                  <c:v>373.34231999999997</c:v>
                </c:pt>
                <c:pt idx="314">
                  <c:v>373.34231999999997</c:v>
                </c:pt>
                <c:pt idx="315">
                  <c:v>373.34231999999997</c:v>
                </c:pt>
                <c:pt idx="316">
                  <c:v>373.34231999999997</c:v>
                </c:pt>
                <c:pt idx="317">
                  <c:v>373.34231999999997</c:v>
                </c:pt>
                <c:pt idx="318">
                  <c:v>373.34231999999997</c:v>
                </c:pt>
                <c:pt idx="319">
                  <c:v>373.34231999999997</c:v>
                </c:pt>
                <c:pt idx="320">
                  <c:v>373.34231999999997</c:v>
                </c:pt>
                <c:pt idx="321">
                  <c:v>373.34231999999997</c:v>
                </c:pt>
                <c:pt idx="322">
                  <c:v>373.34231999999997</c:v>
                </c:pt>
                <c:pt idx="323">
                  <c:v>373.34231999999997</c:v>
                </c:pt>
                <c:pt idx="324">
                  <c:v>373.34231999999997</c:v>
                </c:pt>
                <c:pt idx="325">
                  <c:v>374.93779999999998</c:v>
                </c:pt>
                <c:pt idx="326">
                  <c:v>374.93779999999998</c:v>
                </c:pt>
                <c:pt idx="327">
                  <c:v>374.93779999999998</c:v>
                </c:pt>
                <c:pt idx="328">
                  <c:v>374.93779999999998</c:v>
                </c:pt>
                <c:pt idx="329">
                  <c:v>374.93779999999998</c:v>
                </c:pt>
                <c:pt idx="330">
                  <c:v>373.34231999999997</c:v>
                </c:pt>
                <c:pt idx="331">
                  <c:v>373.34231999999997</c:v>
                </c:pt>
                <c:pt idx="332">
                  <c:v>373.34231999999997</c:v>
                </c:pt>
                <c:pt idx="333">
                  <c:v>373.34231999999997</c:v>
                </c:pt>
                <c:pt idx="334">
                  <c:v>373.34231999999997</c:v>
                </c:pt>
                <c:pt idx="335">
                  <c:v>373.34231999999997</c:v>
                </c:pt>
                <c:pt idx="336">
                  <c:v>373.34231999999997</c:v>
                </c:pt>
                <c:pt idx="337">
                  <c:v>373.34231999999997</c:v>
                </c:pt>
                <c:pt idx="338">
                  <c:v>373.34231999999997</c:v>
                </c:pt>
                <c:pt idx="339">
                  <c:v>373.34231999999997</c:v>
                </c:pt>
                <c:pt idx="340">
                  <c:v>373.34231999999997</c:v>
                </c:pt>
                <c:pt idx="341">
                  <c:v>374.93779999999998</c:v>
                </c:pt>
                <c:pt idx="342">
                  <c:v>374.93779999999998</c:v>
                </c:pt>
                <c:pt idx="343">
                  <c:v>374.93779999999998</c:v>
                </c:pt>
                <c:pt idx="344">
                  <c:v>374.93779999999998</c:v>
                </c:pt>
                <c:pt idx="345">
                  <c:v>374.93779999999998</c:v>
                </c:pt>
                <c:pt idx="346">
                  <c:v>376.53327999999999</c:v>
                </c:pt>
                <c:pt idx="347">
                  <c:v>376.53327999999999</c:v>
                </c:pt>
                <c:pt idx="348">
                  <c:v>376.53327999999999</c:v>
                </c:pt>
                <c:pt idx="349">
                  <c:v>376.53327999999999</c:v>
                </c:pt>
                <c:pt idx="350">
                  <c:v>376.53327999999999</c:v>
                </c:pt>
                <c:pt idx="351">
                  <c:v>376.53327999999999</c:v>
                </c:pt>
                <c:pt idx="352">
                  <c:v>376.53327999999999</c:v>
                </c:pt>
                <c:pt idx="353">
                  <c:v>376.53327999999999</c:v>
                </c:pt>
                <c:pt idx="354">
                  <c:v>376.53327999999999</c:v>
                </c:pt>
                <c:pt idx="355">
                  <c:v>376.53327999999999</c:v>
                </c:pt>
                <c:pt idx="356">
                  <c:v>376.53327999999999</c:v>
                </c:pt>
                <c:pt idx="357">
                  <c:v>376.53327999999999</c:v>
                </c:pt>
                <c:pt idx="358">
                  <c:v>376.53327999999999</c:v>
                </c:pt>
                <c:pt idx="359">
                  <c:v>376.53327999999999</c:v>
                </c:pt>
                <c:pt idx="360">
                  <c:v>378.12876</c:v>
                </c:pt>
                <c:pt idx="361">
                  <c:v>378.12876</c:v>
                </c:pt>
                <c:pt idx="362">
                  <c:v>378.12876</c:v>
                </c:pt>
                <c:pt idx="363">
                  <c:v>376.53327999999999</c:v>
                </c:pt>
                <c:pt idx="364">
                  <c:v>376.53327999999999</c:v>
                </c:pt>
                <c:pt idx="365">
                  <c:v>376.53327999999999</c:v>
                </c:pt>
                <c:pt idx="366">
                  <c:v>373.34231999999997</c:v>
                </c:pt>
                <c:pt idx="367">
                  <c:v>373.34231999999997</c:v>
                </c:pt>
                <c:pt idx="368">
                  <c:v>373.34231999999997</c:v>
                </c:pt>
                <c:pt idx="369">
                  <c:v>373.34231999999997</c:v>
                </c:pt>
                <c:pt idx="370">
                  <c:v>373.34231999999997</c:v>
                </c:pt>
                <c:pt idx="371">
                  <c:v>373.34231999999997</c:v>
                </c:pt>
                <c:pt idx="372">
                  <c:v>373.34231999999997</c:v>
                </c:pt>
                <c:pt idx="373">
                  <c:v>373.34231999999997</c:v>
                </c:pt>
                <c:pt idx="374">
                  <c:v>373.34231999999997</c:v>
                </c:pt>
                <c:pt idx="375">
                  <c:v>373.34231999999997</c:v>
                </c:pt>
                <c:pt idx="376">
                  <c:v>373.34231999999997</c:v>
                </c:pt>
                <c:pt idx="377">
                  <c:v>373.34231999999997</c:v>
                </c:pt>
                <c:pt idx="378">
                  <c:v>373.34231999999997</c:v>
                </c:pt>
                <c:pt idx="379">
                  <c:v>373.34231999999997</c:v>
                </c:pt>
                <c:pt idx="380">
                  <c:v>373.34231999999997</c:v>
                </c:pt>
                <c:pt idx="381">
                  <c:v>373.34231999999997</c:v>
                </c:pt>
                <c:pt idx="382">
                  <c:v>373.34231999999997</c:v>
                </c:pt>
                <c:pt idx="383">
                  <c:v>373.34231999999997</c:v>
                </c:pt>
                <c:pt idx="384">
                  <c:v>373.34231999999997</c:v>
                </c:pt>
                <c:pt idx="385">
                  <c:v>373.34231999999997</c:v>
                </c:pt>
                <c:pt idx="386">
                  <c:v>373.34231999999997</c:v>
                </c:pt>
                <c:pt idx="387">
                  <c:v>373.34231999999997</c:v>
                </c:pt>
                <c:pt idx="388">
                  <c:v>373.34231999999997</c:v>
                </c:pt>
                <c:pt idx="389">
                  <c:v>373.34231999999997</c:v>
                </c:pt>
                <c:pt idx="390">
                  <c:v>373.34231999999997</c:v>
                </c:pt>
                <c:pt idx="391">
                  <c:v>373.34231999999997</c:v>
                </c:pt>
                <c:pt idx="392">
                  <c:v>373.34231999999997</c:v>
                </c:pt>
                <c:pt idx="393">
                  <c:v>373.34231999999997</c:v>
                </c:pt>
                <c:pt idx="394">
                  <c:v>373.34231999999997</c:v>
                </c:pt>
                <c:pt idx="395">
                  <c:v>373.34231999999997</c:v>
                </c:pt>
                <c:pt idx="396">
                  <c:v>373.34231999999997</c:v>
                </c:pt>
                <c:pt idx="397">
                  <c:v>373.34231999999997</c:v>
                </c:pt>
                <c:pt idx="398">
                  <c:v>373.34231999999997</c:v>
                </c:pt>
                <c:pt idx="399">
                  <c:v>373.34231999999997</c:v>
                </c:pt>
                <c:pt idx="400">
                  <c:v>373.34231999999997</c:v>
                </c:pt>
                <c:pt idx="401">
                  <c:v>373.34231999999997</c:v>
                </c:pt>
                <c:pt idx="402">
                  <c:v>373.34231999999997</c:v>
                </c:pt>
                <c:pt idx="403">
                  <c:v>374.93779999999998</c:v>
                </c:pt>
                <c:pt idx="404">
                  <c:v>374.93779999999998</c:v>
                </c:pt>
                <c:pt idx="405">
                  <c:v>374.93779999999998</c:v>
                </c:pt>
                <c:pt idx="406">
                  <c:v>374.93779999999998</c:v>
                </c:pt>
                <c:pt idx="407">
                  <c:v>374.93779999999998</c:v>
                </c:pt>
                <c:pt idx="408">
                  <c:v>374.93779999999998</c:v>
                </c:pt>
                <c:pt idx="409">
                  <c:v>374.93779999999998</c:v>
                </c:pt>
                <c:pt idx="410">
                  <c:v>374.93779999999998</c:v>
                </c:pt>
                <c:pt idx="411">
                  <c:v>374.93779999999998</c:v>
                </c:pt>
                <c:pt idx="412">
                  <c:v>374.93779999999998</c:v>
                </c:pt>
                <c:pt idx="413">
                  <c:v>374.93779999999998</c:v>
                </c:pt>
                <c:pt idx="414">
                  <c:v>374.93779999999998</c:v>
                </c:pt>
                <c:pt idx="415">
                  <c:v>374.93779999999998</c:v>
                </c:pt>
                <c:pt idx="416">
                  <c:v>374.93779999999998</c:v>
                </c:pt>
                <c:pt idx="417">
                  <c:v>374.93779999999998</c:v>
                </c:pt>
                <c:pt idx="418">
                  <c:v>374.93779999999998</c:v>
                </c:pt>
                <c:pt idx="419">
                  <c:v>373.34231999999997</c:v>
                </c:pt>
                <c:pt idx="420">
                  <c:v>373.34231999999997</c:v>
                </c:pt>
                <c:pt idx="421">
                  <c:v>371.74684000000002</c:v>
                </c:pt>
                <c:pt idx="422">
                  <c:v>371.74684000000002</c:v>
                </c:pt>
                <c:pt idx="423">
                  <c:v>373.34231999999997</c:v>
                </c:pt>
                <c:pt idx="424">
                  <c:v>373.34231999999997</c:v>
                </c:pt>
                <c:pt idx="425">
                  <c:v>373.34231999999997</c:v>
                </c:pt>
                <c:pt idx="426">
                  <c:v>374.93779999999998</c:v>
                </c:pt>
                <c:pt idx="427">
                  <c:v>387.70164</c:v>
                </c:pt>
                <c:pt idx="428">
                  <c:v>395.67903999999999</c:v>
                </c:pt>
                <c:pt idx="429">
                  <c:v>405.25191999999998</c:v>
                </c:pt>
                <c:pt idx="430">
                  <c:v>414.82479999999998</c:v>
                </c:pt>
                <c:pt idx="431">
                  <c:v>422.80220000000003</c:v>
                </c:pt>
                <c:pt idx="432">
                  <c:v>430.77960000000002</c:v>
                </c:pt>
                <c:pt idx="433">
                  <c:v>438.75700000000001</c:v>
                </c:pt>
                <c:pt idx="434">
                  <c:v>445.13891999999998</c:v>
                </c:pt>
                <c:pt idx="435">
                  <c:v>451.52084000000002</c:v>
                </c:pt>
                <c:pt idx="436">
                  <c:v>457.90276</c:v>
                </c:pt>
                <c:pt idx="437">
                  <c:v>464.28467999999998</c:v>
                </c:pt>
                <c:pt idx="438">
                  <c:v>467.47564</c:v>
                </c:pt>
                <c:pt idx="439">
                  <c:v>470.66660000000002</c:v>
                </c:pt>
                <c:pt idx="440">
                  <c:v>473.85755999999998</c:v>
                </c:pt>
                <c:pt idx="441">
                  <c:v>475.45303999999999</c:v>
                </c:pt>
                <c:pt idx="442">
                  <c:v>477.04852</c:v>
                </c:pt>
                <c:pt idx="443">
                  <c:v>480.23948000000001</c:v>
                </c:pt>
                <c:pt idx="444">
                  <c:v>481.83496000000002</c:v>
                </c:pt>
                <c:pt idx="445">
                  <c:v>483.43043999999998</c:v>
                </c:pt>
                <c:pt idx="446">
                  <c:v>483.43043999999998</c:v>
                </c:pt>
                <c:pt idx="447">
                  <c:v>483.43043999999998</c:v>
                </c:pt>
                <c:pt idx="448">
                  <c:v>483.43043999999998</c:v>
                </c:pt>
                <c:pt idx="449">
                  <c:v>485.02591999999999</c:v>
                </c:pt>
                <c:pt idx="450">
                  <c:v>485.02591999999999</c:v>
                </c:pt>
                <c:pt idx="451">
                  <c:v>485.02591999999999</c:v>
                </c:pt>
                <c:pt idx="452">
                  <c:v>485.02591999999999</c:v>
                </c:pt>
                <c:pt idx="453">
                  <c:v>485.02591999999999</c:v>
                </c:pt>
                <c:pt idx="454">
                  <c:v>485.02591999999999</c:v>
                </c:pt>
                <c:pt idx="455">
                  <c:v>485.02591999999999</c:v>
                </c:pt>
                <c:pt idx="456">
                  <c:v>485.02591999999999</c:v>
                </c:pt>
                <c:pt idx="457">
                  <c:v>485.02591999999999</c:v>
                </c:pt>
                <c:pt idx="458">
                  <c:v>485.02591999999999</c:v>
                </c:pt>
                <c:pt idx="459">
                  <c:v>485.02591999999999</c:v>
                </c:pt>
                <c:pt idx="460">
                  <c:v>485.02591999999999</c:v>
                </c:pt>
                <c:pt idx="461">
                  <c:v>485.02591999999999</c:v>
                </c:pt>
                <c:pt idx="462">
                  <c:v>486.62139999999999</c:v>
                </c:pt>
                <c:pt idx="463">
                  <c:v>486.62139999999999</c:v>
                </c:pt>
                <c:pt idx="464">
                  <c:v>486.62139999999999</c:v>
                </c:pt>
                <c:pt idx="465">
                  <c:v>486.62139999999999</c:v>
                </c:pt>
                <c:pt idx="466">
                  <c:v>486.62139999999999</c:v>
                </c:pt>
                <c:pt idx="467">
                  <c:v>486.62139999999999</c:v>
                </c:pt>
                <c:pt idx="468">
                  <c:v>488.21688</c:v>
                </c:pt>
                <c:pt idx="469">
                  <c:v>488.21688</c:v>
                </c:pt>
                <c:pt idx="470">
                  <c:v>488.21688</c:v>
                </c:pt>
                <c:pt idx="471">
                  <c:v>488.21688</c:v>
                </c:pt>
                <c:pt idx="472">
                  <c:v>489.81236000000001</c:v>
                </c:pt>
                <c:pt idx="473">
                  <c:v>489.81236000000001</c:v>
                </c:pt>
                <c:pt idx="474">
                  <c:v>491.40784000000002</c:v>
                </c:pt>
                <c:pt idx="475">
                  <c:v>491.40784000000002</c:v>
                </c:pt>
                <c:pt idx="476">
                  <c:v>489.81236000000001</c:v>
                </c:pt>
                <c:pt idx="477">
                  <c:v>489.81236000000001</c:v>
                </c:pt>
                <c:pt idx="478">
                  <c:v>489.81236000000001</c:v>
                </c:pt>
                <c:pt idx="479">
                  <c:v>489.81236000000001</c:v>
                </c:pt>
                <c:pt idx="480">
                  <c:v>489.81236000000001</c:v>
                </c:pt>
                <c:pt idx="481">
                  <c:v>489.81236000000001</c:v>
                </c:pt>
                <c:pt idx="482">
                  <c:v>489.81236000000001</c:v>
                </c:pt>
                <c:pt idx="483">
                  <c:v>489.81236000000001</c:v>
                </c:pt>
                <c:pt idx="484">
                  <c:v>489.81236000000001</c:v>
                </c:pt>
                <c:pt idx="485">
                  <c:v>489.81236000000001</c:v>
                </c:pt>
                <c:pt idx="486">
                  <c:v>489.81236000000001</c:v>
                </c:pt>
                <c:pt idx="487">
                  <c:v>488.21688</c:v>
                </c:pt>
                <c:pt idx="488">
                  <c:v>488.21688</c:v>
                </c:pt>
                <c:pt idx="489">
                  <c:v>489.81236000000001</c:v>
                </c:pt>
                <c:pt idx="490">
                  <c:v>489.81236000000001</c:v>
                </c:pt>
                <c:pt idx="491">
                  <c:v>489.81236000000001</c:v>
                </c:pt>
                <c:pt idx="492">
                  <c:v>489.81236000000001</c:v>
                </c:pt>
                <c:pt idx="493">
                  <c:v>489.81236000000001</c:v>
                </c:pt>
                <c:pt idx="494">
                  <c:v>491.40784000000002</c:v>
                </c:pt>
                <c:pt idx="495">
                  <c:v>491.40784000000002</c:v>
                </c:pt>
                <c:pt idx="496">
                  <c:v>491.40784000000002</c:v>
                </c:pt>
                <c:pt idx="497">
                  <c:v>491.40784000000002</c:v>
                </c:pt>
                <c:pt idx="498">
                  <c:v>491.40784000000002</c:v>
                </c:pt>
                <c:pt idx="499">
                  <c:v>491.40784000000002</c:v>
                </c:pt>
                <c:pt idx="500">
                  <c:v>491.40784000000002</c:v>
                </c:pt>
                <c:pt idx="501">
                  <c:v>491.40784000000002</c:v>
                </c:pt>
                <c:pt idx="502">
                  <c:v>491.40784000000002</c:v>
                </c:pt>
                <c:pt idx="503">
                  <c:v>491.40784000000002</c:v>
                </c:pt>
                <c:pt idx="504">
                  <c:v>491.40784000000002</c:v>
                </c:pt>
                <c:pt idx="505">
                  <c:v>491.40784000000002</c:v>
                </c:pt>
                <c:pt idx="506">
                  <c:v>491.40784000000002</c:v>
                </c:pt>
                <c:pt idx="507">
                  <c:v>491.40784000000002</c:v>
                </c:pt>
                <c:pt idx="508">
                  <c:v>491.40784000000002</c:v>
                </c:pt>
                <c:pt idx="509">
                  <c:v>491.40784000000002</c:v>
                </c:pt>
                <c:pt idx="510">
                  <c:v>491.40784000000002</c:v>
                </c:pt>
                <c:pt idx="511">
                  <c:v>491.40784000000002</c:v>
                </c:pt>
                <c:pt idx="512">
                  <c:v>491.40784000000002</c:v>
                </c:pt>
                <c:pt idx="513">
                  <c:v>493.00331999999997</c:v>
                </c:pt>
                <c:pt idx="514">
                  <c:v>493.00331999999997</c:v>
                </c:pt>
                <c:pt idx="515">
                  <c:v>493.00331999999997</c:v>
                </c:pt>
                <c:pt idx="516">
                  <c:v>493.00331999999997</c:v>
                </c:pt>
                <c:pt idx="517">
                  <c:v>493.00331999999997</c:v>
                </c:pt>
                <c:pt idx="518">
                  <c:v>493.00331999999997</c:v>
                </c:pt>
                <c:pt idx="519">
                  <c:v>493.00331999999997</c:v>
                </c:pt>
                <c:pt idx="520">
                  <c:v>493.00331999999997</c:v>
                </c:pt>
                <c:pt idx="521">
                  <c:v>493.00331999999997</c:v>
                </c:pt>
                <c:pt idx="522">
                  <c:v>493.00331999999997</c:v>
                </c:pt>
                <c:pt idx="523">
                  <c:v>493.00331999999997</c:v>
                </c:pt>
                <c:pt idx="524">
                  <c:v>493.00331999999997</c:v>
                </c:pt>
                <c:pt idx="525">
                  <c:v>493.00331999999997</c:v>
                </c:pt>
                <c:pt idx="526">
                  <c:v>493.00331999999997</c:v>
                </c:pt>
                <c:pt idx="527">
                  <c:v>493.00331999999997</c:v>
                </c:pt>
                <c:pt idx="528">
                  <c:v>493.00331999999997</c:v>
                </c:pt>
                <c:pt idx="529">
                  <c:v>493.00331999999997</c:v>
                </c:pt>
                <c:pt idx="530">
                  <c:v>493.00331999999997</c:v>
                </c:pt>
                <c:pt idx="531">
                  <c:v>493.00331999999997</c:v>
                </c:pt>
                <c:pt idx="532">
                  <c:v>493.00331999999997</c:v>
                </c:pt>
                <c:pt idx="533">
                  <c:v>493.00331999999997</c:v>
                </c:pt>
                <c:pt idx="534">
                  <c:v>493.00331999999997</c:v>
                </c:pt>
                <c:pt idx="535">
                  <c:v>493.00331999999997</c:v>
                </c:pt>
                <c:pt idx="536">
                  <c:v>491.40784000000002</c:v>
                </c:pt>
                <c:pt idx="537">
                  <c:v>491.40784000000002</c:v>
                </c:pt>
                <c:pt idx="538">
                  <c:v>491.40784000000002</c:v>
                </c:pt>
                <c:pt idx="539">
                  <c:v>491.40784000000002</c:v>
                </c:pt>
                <c:pt idx="540">
                  <c:v>491.40784000000002</c:v>
                </c:pt>
                <c:pt idx="541">
                  <c:v>491.40784000000002</c:v>
                </c:pt>
                <c:pt idx="542">
                  <c:v>491.40784000000002</c:v>
                </c:pt>
                <c:pt idx="543">
                  <c:v>493.00331999999997</c:v>
                </c:pt>
                <c:pt idx="544">
                  <c:v>493.00331999999997</c:v>
                </c:pt>
                <c:pt idx="545">
                  <c:v>489.81236000000001</c:v>
                </c:pt>
                <c:pt idx="546">
                  <c:v>489.81236000000001</c:v>
                </c:pt>
                <c:pt idx="547">
                  <c:v>489.81236000000001</c:v>
                </c:pt>
                <c:pt idx="548">
                  <c:v>491.40784000000002</c:v>
                </c:pt>
                <c:pt idx="549">
                  <c:v>491.40784000000002</c:v>
                </c:pt>
                <c:pt idx="550">
                  <c:v>493.00331999999997</c:v>
                </c:pt>
                <c:pt idx="551">
                  <c:v>493.00331999999997</c:v>
                </c:pt>
                <c:pt idx="552">
                  <c:v>493.00331999999997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54C2-44AA-B2F1-16847ED3B8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197696"/>
        <c:axId val="103199872"/>
      </c:scatterChart>
      <c:valAx>
        <c:axId val="103197696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Horizontal displacement [mm]</a:t>
                </a:r>
              </a:p>
            </c:rich>
          </c:tx>
          <c:layout/>
          <c:overlay val="0"/>
        </c:title>
        <c:numFmt formatCode="0,000" sourceLinked="1"/>
        <c:majorTickMark val="out"/>
        <c:minorTickMark val="none"/>
        <c:tickLblPos val="nextTo"/>
        <c:crossAx val="103199872"/>
        <c:crosses val="autoZero"/>
        <c:crossBetween val="midCat"/>
      </c:valAx>
      <c:valAx>
        <c:axId val="10319987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/>
                  <a:t>Shear force</a:t>
                </a:r>
                <a:r>
                  <a:rPr lang="nl-NL" baseline="0"/>
                  <a:t> [N]</a:t>
                </a:r>
                <a:endParaRPr lang="nl-NL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319769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5058642507371653"/>
          <c:y val="0.13835735785510625"/>
          <c:w val="0.2937677152375478"/>
          <c:h val="7.4530285220251721E-2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/>
              <a:t>Horizontal vs. vertical displacement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1996217953550035"/>
          <c:y val="0.23074196988451121"/>
          <c:w val="0.78919752457794756"/>
          <c:h val="0.6352454680401825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'Shear box'!$C$2</c:f>
              <c:strCache>
                <c:ptCount val="1"/>
                <c:pt idx="0">
                  <c:v>Heerlen sept. 2018</c:v>
                </c:pt>
              </c:strCache>
            </c:strRef>
          </c:tx>
          <c:marker>
            <c:symbol val="none"/>
          </c:marker>
          <c:xVal>
            <c:numRef>
              <c:f>'Input data from mp3'!$H$2:$H$2554</c:f>
              <c:numCache>
                <c:formatCode>0,000</c:formatCode>
                <c:ptCount val="255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2.9999999999999957E-3</c:v>
                </c:pt>
                <c:pt idx="12">
                  <c:v>3.9999999999999966E-3</c:v>
                </c:pt>
                <c:pt idx="13">
                  <c:v>3.9999999999999966E-3</c:v>
                </c:pt>
                <c:pt idx="14">
                  <c:v>3.9999999999999966E-3</c:v>
                </c:pt>
                <c:pt idx="15">
                  <c:v>8.9999999999999941E-3</c:v>
                </c:pt>
                <c:pt idx="16">
                  <c:v>1.4999999999999996E-2</c:v>
                </c:pt>
                <c:pt idx="17">
                  <c:v>1.7999999999999995E-2</c:v>
                </c:pt>
                <c:pt idx="18">
                  <c:v>2.1999999999999995E-2</c:v>
                </c:pt>
                <c:pt idx="19">
                  <c:v>2.4999999999999998E-2</c:v>
                </c:pt>
                <c:pt idx="20">
                  <c:v>3.2000000000000001E-2</c:v>
                </c:pt>
                <c:pt idx="21">
                  <c:v>3.5999999999999997E-2</c:v>
                </c:pt>
                <c:pt idx="22">
                  <c:v>3.9999999999999994E-2</c:v>
                </c:pt>
                <c:pt idx="23">
                  <c:v>4.7999999999999994E-2</c:v>
                </c:pt>
                <c:pt idx="24">
                  <c:v>5.2999999999999999E-2</c:v>
                </c:pt>
                <c:pt idx="25">
                  <c:v>0.06</c:v>
                </c:pt>
                <c:pt idx="26">
                  <c:v>6.5000000000000002E-2</c:v>
                </c:pt>
                <c:pt idx="27">
                  <c:v>7.1999999999999995E-2</c:v>
                </c:pt>
                <c:pt idx="28">
                  <c:v>7.8999999999999987E-2</c:v>
                </c:pt>
                <c:pt idx="29">
                  <c:v>8.4999999999999992E-2</c:v>
                </c:pt>
                <c:pt idx="30">
                  <c:v>9.4E-2</c:v>
                </c:pt>
                <c:pt idx="31">
                  <c:v>0.10100000000000001</c:v>
                </c:pt>
                <c:pt idx="32">
                  <c:v>0.109</c:v>
                </c:pt>
                <c:pt idx="33">
                  <c:v>0.11599999999999999</c:v>
                </c:pt>
                <c:pt idx="34">
                  <c:v>0.126</c:v>
                </c:pt>
                <c:pt idx="35">
                  <c:v>0.13500000000000001</c:v>
                </c:pt>
                <c:pt idx="36">
                  <c:v>0.14200000000000002</c:v>
                </c:pt>
                <c:pt idx="37">
                  <c:v>0.154</c:v>
                </c:pt>
                <c:pt idx="38">
                  <c:v>0.16099999999999998</c:v>
                </c:pt>
                <c:pt idx="39">
                  <c:v>0.17099999999999999</c:v>
                </c:pt>
                <c:pt idx="40">
                  <c:v>0.17899999999999999</c:v>
                </c:pt>
                <c:pt idx="41">
                  <c:v>0.189</c:v>
                </c:pt>
                <c:pt idx="42">
                  <c:v>0.19900000000000001</c:v>
                </c:pt>
                <c:pt idx="43">
                  <c:v>0.20700000000000002</c:v>
                </c:pt>
                <c:pt idx="44">
                  <c:v>0.21799999999999997</c:v>
                </c:pt>
                <c:pt idx="45">
                  <c:v>0.22599999999999998</c:v>
                </c:pt>
                <c:pt idx="46">
                  <c:v>0.23599999999999999</c:v>
                </c:pt>
                <c:pt idx="47">
                  <c:v>0.24399999999999999</c:v>
                </c:pt>
                <c:pt idx="48">
                  <c:v>0.255</c:v>
                </c:pt>
                <c:pt idx="49">
                  <c:v>0.26300000000000001</c:v>
                </c:pt>
                <c:pt idx="50">
                  <c:v>0.27300000000000002</c:v>
                </c:pt>
                <c:pt idx="51">
                  <c:v>0.28099999999999997</c:v>
                </c:pt>
                <c:pt idx="52">
                  <c:v>0.29299999999999998</c:v>
                </c:pt>
                <c:pt idx="53">
                  <c:v>0.30099999999999999</c:v>
                </c:pt>
                <c:pt idx="54">
                  <c:v>0.312</c:v>
                </c:pt>
                <c:pt idx="55">
                  <c:v>0.32300000000000001</c:v>
                </c:pt>
                <c:pt idx="56">
                  <c:v>0.33099999999999996</c:v>
                </c:pt>
                <c:pt idx="57">
                  <c:v>0.34199999999999997</c:v>
                </c:pt>
                <c:pt idx="58">
                  <c:v>0.35</c:v>
                </c:pt>
                <c:pt idx="59">
                  <c:v>0.36099999999999999</c:v>
                </c:pt>
                <c:pt idx="60">
                  <c:v>0.372</c:v>
                </c:pt>
                <c:pt idx="61">
                  <c:v>0.38100000000000001</c:v>
                </c:pt>
                <c:pt idx="62">
                  <c:v>0.39199999999999996</c:v>
                </c:pt>
                <c:pt idx="63">
                  <c:v>0.39999999999999997</c:v>
                </c:pt>
                <c:pt idx="64">
                  <c:v>0.41199999999999998</c:v>
                </c:pt>
                <c:pt idx="65">
                  <c:v>0.42</c:v>
                </c:pt>
                <c:pt idx="66">
                  <c:v>0.43099999999999999</c:v>
                </c:pt>
                <c:pt idx="67">
                  <c:v>0.442</c:v>
                </c:pt>
                <c:pt idx="68">
                  <c:v>0.45099999999999996</c:v>
                </c:pt>
                <c:pt idx="69">
                  <c:v>0.46299999999999997</c:v>
                </c:pt>
                <c:pt idx="70">
                  <c:v>0.47099999999999997</c:v>
                </c:pt>
                <c:pt idx="71">
                  <c:v>0.48299999999999998</c:v>
                </c:pt>
                <c:pt idx="72">
                  <c:v>0.49199999999999999</c:v>
                </c:pt>
                <c:pt idx="73">
                  <c:v>0.503</c:v>
                </c:pt>
                <c:pt idx="74">
                  <c:v>0.51200000000000001</c:v>
                </c:pt>
                <c:pt idx="75">
                  <c:v>0.52400000000000002</c:v>
                </c:pt>
                <c:pt idx="76">
                  <c:v>0.53500000000000003</c:v>
                </c:pt>
                <c:pt idx="77">
                  <c:v>0.54800000000000004</c:v>
                </c:pt>
                <c:pt idx="78">
                  <c:v>0.55600000000000005</c:v>
                </c:pt>
                <c:pt idx="79">
                  <c:v>0.56700000000000006</c:v>
                </c:pt>
                <c:pt idx="80">
                  <c:v>0.57900000000000007</c:v>
                </c:pt>
                <c:pt idx="81">
                  <c:v>0.58800000000000008</c:v>
                </c:pt>
                <c:pt idx="82">
                  <c:v>0.60000000000000009</c:v>
                </c:pt>
                <c:pt idx="83">
                  <c:v>0.60899999999999999</c:v>
                </c:pt>
                <c:pt idx="84">
                  <c:v>0.62</c:v>
                </c:pt>
                <c:pt idx="85">
                  <c:v>0.63</c:v>
                </c:pt>
                <c:pt idx="86">
                  <c:v>0.64700000000000002</c:v>
                </c:pt>
                <c:pt idx="87">
                  <c:v>0.65800000000000003</c:v>
                </c:pt>
                <c:pt idx="88">
                  <c:v>0.66700000000000004</c:v>
                </c:pt>
                <c:pt idx="89">
                  <c:v>0.67800000000000005</c:v>
                </c:pt>
                <c:pt idx="90">
                  <c:v>0.68600000000000005</c:v>
                </c:pt>
                <c:pt idx="91">
                  <c:v>0.69800000000000006</c:v>
                </c:pt>
                <c:pt idx="92">
                  <c:v>0.70700000000000007</c:v>
                </c:pt>
                <c:pt idx="93">
                  <c:v>0.71900000000000008</c:v>
                </c:pt>
                <c:pt idx="94">
                  <c:v>0.72800000000000009</c:v>
                </c:pt>
                <c:pt idx="95">
                  <c:v>0.73899999999999999</c:v>
                </c:pt>
                <c:pt idx="96">
                  <c:v>0.748</c:v>
                </c:pt>
                <c:pt idx="97">
                  <c:v>0.76</c:v>
                </c:pt>
                <c:pt idx="98">
                  <c:v>0.77100000000000002</c:v>
                </c:pt>
                <c:pt idx="99">
                  <c:v>0.77900000000000003</c:v>
                </c:pt>
                <c:pt idx="100">
                  <c:v>0.79100000000000004</c:v>
                </c:pt>
                <c:pt idx="101">
                  <c:v>0.8</c:v>
                </c:pt>
                <c:pt idx="102">
                  <c:v>0.81100000000000005</c:v>
                </c:pt>
                <c:pt idx="103">
                  <c:v>0.82000000000000006</c:v>
                </c:pt>
                <c:pt idx="104">
                  <c:v>0.83200000000000007</c:v>
                </c:pt>
                <c:pt idx="105">
                  <c:v>0.84300000000000008</c:v>
                </c:pt>
                <c:pt idx="106">
                  <c:v>0.85200000000000009</c:v>
                </c:pt>
                <c:pt idx="107">
                  <c:v>0.86499999999999999</c:v>
                </c:pt>
                <c:pt idx="108">
                  <c:v>0.874</c:v>
                </c:pt>
                <c:pt idx="109">
                  <c:v>0.88500000000000001</c:v>
                </c:pt>
                <c:pt idx="110">
                  <c:v>0.89400000000000002</c:v>
                </c:pt>
                <c:pt idx="111">
                  <c:v>0.90600000000000003</c:v>
                </c:pt>
                <c:pt idx="112">
                  <c:v>0.91700000000000004</c:v>
                </c:pt>
                <c:pt idx="113">
                  <c:v>0.92700000000000005</c:v>
                </c:pt>
                <c:pt idx="114">
                  <c:v>0.93900000000000006</c:v>
                </c:pt>
                <c:pt idx="115">
                  <c:v>0.94800000000000006</c:v>
                </c:pt>
                <c:pt idx="116">
                  <c:v>0.96100000000000008</c:v>
                </c:pt>
                <c:pt idx="117">
                  <c:v>0.97000000000000008</c:v>
                </c:pt>
                <c:pt idx="118">
                  <c:v>0.98199999999999998</c:v>
                </c:pt>
                <c:pt idx="119">
                  <c:v>0.99199999999999999</c:v>
                </c:pt>
                <c:pt idx="120">
                  <c:v>1.0029999999999999</c:v>
                </c:pt>
                <c:pt idx="121">
                  <c:v>1.012</c:v>
                </c:pt>
                <c:pt idx="122">
                  <c:v>1.024</c:v>
                </c:pt>
                <c:pt idx="123">
                  <c:v>1.0329999999999999</c:v>
                </c:pt>
                <c:pt idx="124">
                  <c:v>1.0449999999999999</c:v>
                </c:pt>
                <c:pt idx="125">
                  <c:v>1.0569999999999999</c:v>
                </c:pt>
                <c:pt idx="126">
                  <c:v>1.0669999999999999</c:v>
                </c:pt>
                <c:pt idx="127">
                  <c:v>1.079</c:v>
                </c:pt>
                <c:pt idx="128">
                  <c:v>1.0879999999999999</c:v>
                </c:pt>
                <c:pt idx="129">
                  <c:v>1.0999999999999999</c:v>
                </c:pt>
                <c:pt idx="130">
                  <c:v>1.1119999999999999</c:v>
                </c:pt>
                <c:pt idx="131">
                  <c:v>1.1219999999999999</c:v>
                </c:pt>
                <c:pt idx="132">
                  <c:v>1.133</c:v>
                </c:pt>
                <c:pt idx="133">
                  <c:v>1.1419999999999999</c:v>
                </c:pt>
                <c:pt idx="134">
                  <c:v>1.1559999999999999</c:v>
                </c:pt>
                <c:pt idx="135">
                  <c:v>1.1659999999999999</c:v>
                </c:pt>
                <c:pt idx="136">
                  <c:v>1.1779999999999999</c:v>
                </c:pt>
                <c:pt idx="137">
                  <c:v>1.1869999999999998</c:v>
                </c:pt>
                <c:pt idx="138">
                  <c:v>1.1989999999999998</c:v>
                </c:pt>
                <c:pt idx="139">
                  <c:v>1.208</c:v>
                </c:pt>
                <c:pt idx="140">
                  <c:v>1.22</c:v>
                </c:pt>
                <c:pt idx="141">
                  <c:v>1.2289999999999999</c:v>
                </c:pt>
                <c:pt idx="142">
                  <c:v>1.2409999999999999</c:v>
                </c:pt>
                <c:pt idx="143">
                  <c:v>1.254</c:v>
                </c:pt>
                <c:pt idx="144">
                  <c:v>1.262</c:v>
                </c:pt>
                <c:pt idx="145">
                  <c:v>1.274</c:v>
                </c:pt>
                <c:pt idx="146">
                  <c:v>1.2829999999999999</c:v>
                </c:pt>
                <c:pt idx="147">
                  <c:v>1.2939999999999998</c:v>
                </c:pt>
                <c:pt idx="148">
                  <c:v>1.3029999999999999</c:v>
                </c:pt>
                <c:pt idx="149">
                  <c:v>1.3159999999999998</c:v>
                </c:pt>
                <c:pt idx="150">
                  <c:v>1.3279999999999998</c:v>
                </c:pt>
                <c:pt idx="151">
                  <c:v>1.337</c:v>
                </c:pt>
                <c:pt idx="152">
                  <c:v>1.3499999999999999</c:v>
                </c:pt>
                <c:pt idx="153">
                  <c:v>1.359</c:v>
                </c:pt>
                <c:pt idx="154">
                  <c:v>1.3699999999999999</c:v>
                </c:pt>
                <c:pt idx="155">
                  <c:v>1.3819999999999999</c:v>
                </c:pt>
                <c:pt idx="156">
                  <c:v>1.391</c:v>
                </c:pt>
                <c:pt idx="157">
                  <c:v>1.403</c:v>
                </c:pt>
                <c:pt idx="158">
                  <c:v>1.4119999999999999</c:v>
                </c:pt>
                <c:pt idx="159">
                  <c:v>1.4209999999999998</c:v>
                </c:pt>
                <c:pt idx="160">
                  <c:v>1.4339999999999999</c:v>
                </c:pt>
                <c:pt idx="161">
                  <c:v>1.4429999999999998</c:v>
                </c:pt>
                <c:pt idx="162">
                  <c:v>1.456</c:v>
                </c:pt>
                <c:pt idx="163">
                  <c:v>1.468</c:v>
                </c:pt>
                <c:pt idx="164">
                  <c:v>1.4769999999999999</c:v>
                </c:pt>
                <c:pt idx="165">
                  <c:v>1.488</c:v>
                </c:pt>
                <c:pt idx="166">
                  <c:v>1.4969999999999999</c:v>
                </c:pt>
                <c:pt idx="167">
                  <c:v>1.5089999999999999</c:v>
                </c:pt>
                <c:pt idx="168">
                  <c:v>1.5209999999999999</c:v>
                </c:pt>
                <c:pt idx="169">
                  <c:v>1.53</c:v>
                </c:pt>
                <c:pt idx="170">
                  <c:v>1.5429999999999999</c:v>
                </c:pt>
                <c:pt idx="171">
                  <c:v>1.5519999999999998</c:v>
                </c:pt>
                <c:pt idx="172">
                  <c:v>1.5649999999999999</c:v>
                </c:pt>
                <c:pt idx="173">
                  <c:v>1.575</c:v>
                </c:pt>
                <c:pt idx="174">
                  <c:v>1.587</c:v>
                </c:pt>
                <c:pt idx="175">
                  <c:v>1.599</c:v>
                </c:pt>
                <c:pt idx="176">
                  <c:v>1.6079999999999999</c:v>
                </c:pt>
                <c:pt idx="177">
                  <c:v>1.6199999999999999</c:v>
                </c:pt>
                <c:pt idx="178">
                  <c:v>1.63</c:v>
                </c:pt>
                <c:pt idx="179">
                  <c:v>1.643</c:v>
                </c:pt>
                <c:pt idx="180">
                  <c:v>1.6519999999999999</c:v>
                </c:pt>
                <c:pt idx="181">
                  <c:v>1.6659999999999999</c:v>
                </c:pt>
                <c:pt idx="182">
                  <c:v>1.6749999999999998</c:v>
                </c:pt>
                <c:pt idx="183">
                  <c:v>1.6879999999999999</c:v>
                </c:pt>
                <c:pt idx="184">
                  <c:v>1.6989999999999998</c:v>
                </c:pt>
                <c:pt idx="185">
                  <c:v>1.7109999999999999</c:v>
                </c:pt>
                <c:pt idx="186">
                  <c:v>1.72</c:v>
                </c:pt>
                <c:pt idx="187">
                  <c:v>1.732</c:v>
                </c:pt>
                <c:pt idx="188">
                  <c:v>1.744</c:v>
                </c:pt>
                <c:pt idx="189">
                  <c:v>1.754</c:v>
                </c:pt>
                <c:pt idx="190">
                  <c:v>1.766</c:v>
                </c:pt>
                <c:pt idx="191">
                  <c:v>1.776</c:v>
                </c:pt>
                <c:pt idx="192">
                  <c:v>1.7889999999999999</c:v>
                </c:pt>
                <c:pt idx="193">
                  <c:v>1.7979999999999998</c:v>
                </c:pt>
                <c:pt idx="194">
                  <c:v>1.8109999999999999</c:v>
                </c:pt>
                <c:pt idx="195">
                  <c:v>1.8239999999999998</c:v>
                </c:pt>
                <c:pt idx="196">
                  <c:v>1.8339999999999999</c:v>
                </c:pt>
                <c:pt idx="197">
                  <c:v>1.8459999999999999</c:v>
                </c:pt>
                <c:pt idx="198">
                  <c:v>1.855</c:v>
                </c:pt>
                <c:pt idx="199">
                  <c:v>1.867</c:v>
                </c:pt>
                <c:pt idx="200">
                  <c:v>1.875</c:v>
                </c:pt>
                <c:pt idx="201">
                  <c:v>1.8879999999999999</c:v>
                </c:pt>
                <c:pt idx="202">
                  <c:v>1.897</c:v>
                </c:pt>
                <c:pt idx="203">
                  <c:v>1.9139999999999999</c:v>
                </c:pt>
                <c:pt idx="204">
                  <c:v>1.9239999999999999</c:v>
                </c:pt>
                <c:pt idx="205">
                  <c:v>1.9359999999999999</c:v>
                </c:pt>
                <c:pt idx="206">
                  <c:v>1.9449999999999998</c:v>
                </c:pt>
                <c:pt idx="207">
                  <c:v>1.956</c:v>
                </c:pt>
                <c:pt idx="208">
                  <c:v>1.9669999999999999</c:v>
                </c:pt>
                <c:pt idx="209">
                  <c:v>1.976</c:v>
                </c:pt>
                <c:pt idx="210">
                  <c:v>1.988</c:v>
                </c:pt>
                <c:pt idx="211">
                  <c:v>1.9969999999999999</c:v>
                </c:pt>
                <c:pt idx="212">
                  <c:v>2.0089999999999999</c:v>
                </c:pt>
                <c:pt idx="213">
                  <c:v>2.0220000000000002</c:v>
                </c:pt>
                <c:pt idx="214">
                  <c:v>2.032</c:v>
                </c:pt>
                <c:pt idx="215">
                  <c:v>2.0460000000000003</c:v>
                </c:pt>
                <c:pt idx="216">
                  <c:v>2.0550000000000002</c:v>
                </c:pt>
                <c:pt idx="217">
                  <c:v>2.0670000000000002</c:v>
                </c:pt>
                <c:pt idx="218">
                  <c:v>2.0760000000000001</c:v>
                </c:pt>
                <c:pt idx="219">
                  <c:v>2.0880000000000001</c:v>
                </c:pt>
                <c:pt idx="220">
                  <c:v>2.1</c:v>
                </c:pt>
                <c:pt idx="221">
                  <c:v>2.1100000000000003</c:v>
                </c:pt>
                <c:pt idx="222">
                  <c:v>2.1230000000000002</c:v>
                </c:pt>
                <c:pt idx="223">
                  <c:v>2.1320000000000001</c:v>
                </c:pt>
                <c:pt idx="224">
                  <c:v>2.145</c:v>
                </c:pt>
                <c:pt idx="225">
                  <c:v>2.1540000000000004</c:v>
                </c:pt>
                <c:pt idx="226">
                  <c:v>2.1670000000000003</c:v>
                </c:pt>
                <c:pt idx="227">
                  <c:v>2.1760000000000002</c:v>
                </c:pt>
                <c:pt idx="228">
                  <c:v>2.1880000000000002</c:v>
                </c:pt>
                <c:pt idx="229">
                  <c:v>2.1960000000000002</c:v>
                </c:pt>
                <c:pt idx="230">
                  <c:v>2.2070000000000003</c:v>
                </c:pt>
                <c:pt idx="231">
                  <c:v>2.2170000000000001</c:v>
                </c:pt>
                <c:pt idx="232">
                  <c:v>2.2310000000000003</c:v>
                </c:pt>
                <c:pt idx="233">
                  <c:v>2.242</c:v>
                </c:pt>
                <c:pt idx="234">
                  <c:v>2.2530000000000001</c:v>
                </c:pt>
                <c:pt idx="235">
                  <c:v>2.262</c:v>
                </c:pt>
                <c:pt idx="236">
                  <c:v>2.274</c:v>
                </c:pt>
                <c:pt idx="237">
                  <c:v>2.2850000000000001</c:v>
                </c:pt>
                <c:pt idx="238">
                  <c:v>2.2960000000000003</c:v>
                </c:pt>
                <c:pt idx="239">
                  <c:v>2.3050000000000002</c:v>
                </c:pt>
                <c:pt idx="240">
                  <c:v>2.3149999999999999</c:v>
                </c:pt>
                <c:pt idx="241">
                  <c:v>2.3240000000000003</c:v>
                </c:pt>
                <c:pt idx="242">
                  <c:v>2.3370000000000002</c:v>
                </c:pt>
                <c:pt idx="243">
                  <c:v>2.347</c:v>
                </c:pt>
                <c:pt idx="244">
                  <c:v>2.3580000000000001</c:v>
                </c:pt>
                <c:pt idx="245">
                  <c:v>2.37</c:v>
                </c:pt>
                <c:pt idx="246">
                  <c:v>2.3810000000000002</c:v>
                </c:pt>
                <c:pt idx="247">
                  <c:v>2.39</c:v>
                </c:pt>
                <c:pt idx="248">
                  <c:v>2.4060000000000001</c:v>
                </c:pt>
                <c:pt idx="249">
                  <c:v>2.4140000000000001</c:v>
                </c:pt>
                <c:pt idx="250">
                  <c:v>2.4260000000000002</c:v>
                </c:pt>
                <c:pt idx="251">
                  <c:v>2.4380000000000002</c:v>
                </c:pt>
                <c:pt idx="252">
                  <c:v>2.532</c:v>
                </c:pt>
                <c:pt idx="253">
                  <c:v>2.524</c:v>
                </c:pt>
                <c:pt idx="254">
                  <c:v>2.5350000000000001</c:v>
                </c:pt>
                <c:pt idx="255">
                  <c:v>2.5370000000000004</c:v>
                </c:pt>
                <c:pt idx="256">
                  <c:v>2.54</c:v>
                </c:pt>
                <c:pt idx="257">
                  <c:v>2.5430000000000001</c:v>
                </c:pt>
                <c:pt idx="258">
                  <c:v>2.5470000000000002</c:v>
                </c:pt>
                <c:pt idx="259">
                  <c:v>2.5510000000000002</c:v>
                </c:pt>
                <c:pt idx="260">
                  <c:v>2.556</c:v>
                </c:pt>
                <c:pt idx="261">
                  <c:v>2.56</c:v>
                </c:pt>
                <c:pt idx="262">
                  <c:v>2.5660000000000003</c:v>
                </c:pt>
                <c:pt idx="263">
                  <c:v>2.5700000000000003</c:v>
                </c:pt>
                <c:pt idx="264">
                  <c:v>2.5760000000000001</c:v>
                </c:pt>
                <c:pt idx="265">
                  <c:v>2.5830000000000002</c:v>
                </c:pt>
                <c:pt idx="266">
                  <c:v>2.5880000000000001</c:v>
                </c:pt>
                <c:pt idx="267">
                  <c:v>2.5950000000000002</c:v>
                </c:pt>
                <c:pt idx="268">
                  <c:v>2.601</c:v>
                </c:pt>
                <c:pt idx="269">
                  <c:v>2.609</c:v>
                </c:pt>
                <c:pt idx="270">
                  <c:v>2.6160000000000001</c:v>
                </c:pt>
                <c:pt idx="271">
                  <c:v>2.6270000000000002</c:v>
                </c:pt>
                <c:pt idx="272">
                  <c:v>2.6340000000000003</c:v>
                </c:pt>
                <c:pt idx="273">
                  <c:v>2.6430000000000002</c:v>
                </c:pt>
                <c:pt idx="274">
                  <c:v>2.6500000000000004</c:v>
                </c:pt>
                <c:pt idx="275">
                  <c:v>2.6590000000000003</c:v>
                </c:pt>
                <c:pt idx="276">
                  <c:v>2.6670000000000003</c:v>
                </c:pt>
                <c:pt idx="277">
                  <c:v>2.6790000000000003</c:v>
                </c:pt>
                <c:pt idx="278">
                  <c:v>2.6859999999999999</c:v>
                </c:pt>
                <c:pt idx="279">
                  <c:v>2.6960000000000002</c:v>
                </c:pt>
                <c:pt idx="280">
                  <c:v>2.7040000000000002</c:v>
                </c:pt>
                <c:pt idx="281">
                  <c:v>2.7160000000000002</c:v>
                </c:pt>
                <c:pt idx="282">
                  <c:v>2.7240000000000002</c:v>
                </c:pt>
                <c:pt idx="283">
                  <c:v>2.7360000000000002</c:v>
                </c:pt>
                <c:pt idx="284">
                  <c:v>2.7470000000000003</c:v>
                </c:pt>
                <c:pt idx="285">
                  <c:v>2.758</c:v>
                </c:pt>
                <c:pt idx="286">
                  <c:v>2.7670000000000003</c:v>
                </c:pt>
                <c:pt idx="287">
                  <c:v>2.7790000000000004</c:v>
                </c:pt>
                <c:pt idx="288">
                  <c:v>2.7870000000000004</c:v>
                </c:pt>
                <c:pt idx="289">
                  <c:v>2.7970000000000002</c:v>
                </c:pt>
                <c:pt idx="290">
                  <c:v>2.8090000000000002</c:v>
                </c:pt>
                <c:pt idx="291">
                  <c:v>2.8170000000000002</c:v>
                </c:pt>
                <c:pt idx="292">
                  <c:v>2.8290000000000002</c:v>
                </c:pt>
                <c:pt idx="293">
                  <c:v>2.8400000000000003</c:v>
                </c:pt>
                <c:pt idx="294">
                  <c:v>2.8490000000000002</c:v>
                </c:pt>
                <c:pt idx="295">
                  <c:v>2.859</c:v>
                </c:pt>
                <c:pt idx="296">
                  <c:v>2.8690000000000002</c:v>
                </c:pt>
                <c:pt idx="297">
                  <c:v>2.8800000000000003</c:v>
                </c:pt>
                <c:pt idx="298">
                  <c:v>2.8880000000000003</c:v>
                </c:pt>
                <c:pt idx="299">
                  <c:v>2.8980000000000001</c:v>
                </c:pt>
                <c:pt idx="300">
                  <c:v>2.9080000000000004</c:v>
                </c:pt>
                <c:pt idx="301">
                  <c:v>2.9180000000000001</c:v>
                </c:pt>
                <c:pt idx="302">
                  <c:v>2.9290000000000003</c:v>
                </c:pt>
                <c:pt idx="303">
                  <c:v>2.9380000000000002</c:v>
                </c:pt>
                <c:pt idx="304">
                  <c:v>2.95</c:v>
                </c:pt>
                <c:pt idx="305">
                  <c:v>2.9590000000000001</c:v>
                </c:pt>
                <c:pt idx="306">
                  <c:v>2.97</c:v>
                </c:pt>
                <c:pt idx="307">
                  <c:v>2.9790000000000001</c:v>
                </c:pt>
                <c:pt idx="308">
                  <c:v>2.9910000000000001</c:v>
                </c:pt>
                <c:pt idx="309">
                  <c:v>3.0030000000000001</c:v>
                </c:pt>
                <c:pt idx="310">
                  <c:v>3.012</c:v>
                </c:pt>
                <c:pt idx="311">
                  <c:v>3.0220000000000002</c:v>
                </c:pt>
                <c:pt idx="312">
                  <c:v>3.0340000000000003</c:v>
                </c:pt>
                <c:pt idx="313">
                  <c:v>3.044</c:v>
                </c:pt>
                <c:pt idx="314">
                  <c:v>3.0540000000000003</c:v>
                </c:pt>
                <c:pt idx="315">
                  <c:v>3.0649999999999999</c:v>
                </c:pt>
                <c:pt idx="316">
                  <c:v>3.077</c:v>
                </c:pt>
                <c:pt idx="317">
                  <c:v>3.0880000000000001</c:v>
                </c:pt>
                <c:pt idx="318">
                  <c:v>3.0990000000000002</c:v>
                </c:pt>
                <c:pt idx="319">
                  <c:v>3.1070000000000002</c:v>
                </c:pt>
                <c:pt idx="320">
                  <c:v>3.1190000000000002</c:v>
                </c:pt>
                <c:pt idx="321">
                  <c:v>3.1300000000000003</c:v>
                </c:pt>
                <c:pt idx="322">
                  <c:v>3.1390000000000002</c:v>
                </c:pt>
                <c:pt idx="323">
                  <c:v>3.1500000000000004</c:v>
                </c:pt>
                <c:pt idx="324">
                  <c:v>3.16</c:v>
                </c:pt>
                <c:pt idx="325">
                  <c:v>3.1710000000000003</c:v>
                </c:pt>
                <c:pt idx="326">
                  <c:v>3.1830000000000003</c:v>
                </c:pt>
                <c:pt idx="327">
                  <c:v>3.1930000000000001</c:v>
                </c:pt>
                <c:pt idx="328">
                  <c:v>3.2070000000000003</c:v>
                </c:pt>
                <c:pt idx="329">
                  <c:v>3.218</c:v>
                </c:pt>
                <c:pt idx="330">
                  <c:v>3.2280000000000002</c:v>
                </c:pt>
                <c:pt idx="331">
                  <c:v>3.238</c:v>
                </c:pt>
                <c:pt idx="332">
                  <c:v>3.2480000000000002</c:v>
                </c:pt>
                <c:pt idx="333">
                  <c:v>3.2590000000000003</c:v>
                </c:pt>
                <c:pt idx="334">
                  <c:v>3.2710000000000004</c:v>
                </c:pt>
                <c:pt idx="335">
                  <c:v>3.2810000000000001</c:v>
                </c:pt>
                <c:pt idx="336">
                  <c:v>3.2920000000000003</c:v>
                </c:pt>
                <c:pt idx="337">
                  <c:v>3.302</c:v>
                </c:pt>
                <c:pt idx="338">
                  <c:v>3.3140000000000001</c:v>
                </c:pt>
                <c:pt idx="339">
                  <c:v>3.3240000000000003</c:v>
                </c:pt>
                <c:pt idx="340">
                  <c:v>3.3340000000000001</c:v>
                </c:pt>
                <c:pt idx="341">
                  <c:v>3.3450000000000002</c:v>
                </c:pt>
                <c:pt idx="342">
                  <c:v>3.355</c:v>
                </c:pt>
                <c:pt idx="343">
                  <c:v>3.3650000000000002</c:v>
                </c:pt>
                <c:pt idx="344">
                  <c:v>3.375</c:v>
                </c:pt>
                <c:pt idx="345">
                  <c:v>3.3850000000000002</c:v>
                </c:pt>
                <c:pt idx="346">
                  <c:v>3.399</c:v>
                </c:pt>
                <c:pt idx="347">
                  <c:v>3.4080000000000004</c:v>
                </c:pt>
                <c:pt idx="348">
                  <c:v>3.4210000000000003</c:v>
                </c:pt>
                <c:pt idx="349">
                  <c:v>3.431</c:v>
                </c:pt>
                <c:pt idx="350">
                  <c:v>3.44</c:v>
                </c:pt>
                <c:pt idx="351">
                  <c:v>3.45</c:v>
                </c:pt>
                <c:pt idx="352">
                  <c:v>3.46</c:v>
                </c:pt>
                <c:pt idx="353">
                  <c:v>3.472</c:v>
                </c:pt>
                <c:pt idx="354">
                  <c:v>3.4830000000000001</c:v>
                </c:pt>
                <c:pt idx="355">
                  <c:v>3.4930000000000003</c:v>
                </c:pt>
                <c:pt idx="356">
                  <c:v>3.504</c:v>
                </c:pt>
                <c:pt idx="357">
                  <c:v>3.5140000000000002</c:v>
                </c:pt>
                <c:pt idx="358">
                  <c:v>3.524</c:v>
                </c:pt>
                <c:pt idx="359">
                  <c:v>3.5340000000000003</c:v>
                </c:pt>
                <c:pt idx="360">
                  <c:v>3.5470000000000002</c:v>
                </c:pt>
                <c:pt idx="361">
                  <c:v>3.5580000000000003</c:v>
                </c:pt>
                <c:pt idx="362">
                  <c:v>3.5680000000000001</c:v>
                </c:pt>
                <c:pt idx="363">
                  <c:v>3.5780000000000003</c:v>
                </c:pt>
                <c:pt idx="364">
                  <c:v>3.5910000000000002</c:v>
                </c:pt>
                <c:pt idx="365">
                  <c:v>3.6030000000000002</c:v>
                </c:pt>
                <c:pt idx="366">
                  <c:v>3.613</c:v>
                </c:pt>
                <c:pt idx="367">
                  <c:v>3.6240000000000001</c:v>
                </c:pt>
                <c:pt idx="368">
                  <c:v>3.6340000000000003</c:v>
                </c:pt>
                <c:pt idx="369">
                  <c:v>3.6460000000000004</c:v>
                </c:pt>
                <c:pt idx="370">
                  <c:v>3.6560000000000001</c:v>
                </c:pt>
                <c:pt idx="371">
                  <c:v>3.6660000000000004</c:v>
                </c:pt>
                <c:pt idx="372">
                  <c:v>3.6779999999999999</c:v>
                </c:pt>
                <c:pt idx="373">
                  <c:v>3.6880000000000002</c:v>
                </c:pt>
                <c:pt idx="374">
                  <c:v>3.698</c:v>
                </c:pt>
                <c:pt idx="375">
                  <c:v>3.7110000000000003</c:v>
                </c:pt>
                <c:pt idx="376">
                  <c:v>3.72</c:v>
                </c:pt>
                <c:pt idx="377">
                  <c:v>3.73</c:v>
                </c:pt>
                <c:pt idx="378">
                  <c:v>3.74</c:v>
                </c:pt>
                <c:pt idx="379">
                  <c:v>3.7530000000000001</c:v>
                </c:pt>
                <c:pt idx="380">
                  <c:v>3.7630000000000003</c:v>
                </c:pt>
                <c:pt idx="381">
                  <c:v>3.774</c:v>
                </c:pt>
                <c:pt idx="382">
                  <c:v>3.7840000000000003</c:v>
                </c:pt>
                <c:pt idx="383">
                  <c:v>3.7960000000000003</c:v>
                </c:pt>
                <c:pt idx="384">
                  <c:v>3.8069999999999999</c:v>
                </c:pt>
                <c:pt idx="385">
                  <c:v>3.8170000000000002</c:v>
                </c:pt>
                <c:pt idx="386">
                  <c:v>3.8280000000000003</c:v>
                </c:pt>
                <c:pt idx="387">
                  <c:v>3.8380000000000001</c:v>
                </c:pt>
                <c:pt idx="388">
                  <c:v>3.8480000000000003</c:v>
                </c:pt>
                <c:pt idx="389">
                  <c:v>3.8580000000000001</c:v>
                </c:pt>
                <c:pt idx="390">
                  <c:v>3.8690000000000002</c:v>
                </c:pt>
                <c:pt idx="391">
                  <c:v>3.883</c:v>
                </c:pt>
                <c:pt idx="392">
                  <c:v>3.8930000000000002</c:v>
                </c:pt>
                <c:pt idx="393">
                  <c:v>3.9050000000000002</c:v>
                </c:pt>
                <c:pt idx="394">
                  <c:v>3.915</c:v>
                </c:pt>
                <c:pt idx="395">
                  <c:v>3.9260000000000002</c:v>
                </c:pt>
                <c:pt idx="396">
                  <c:v>3.9370000000000003</c:v>
                </c:pt>
                <c:pt idx="397">
                  <c:v>3.9470000000000001</c:v>
                </c:pt>
                <c:pt idx="398">
                  <c:v>3.9590000000000001</c:v>
                </c:pt>
                <c:pt idx="399">
                  <c:v>3.9690000000000003</c:v>
                </c:pt>
                <c:pt idx="400">
                  <c:v>3.9790000000000001</c:v>
                </c:pt>
                <c:pt idx="401">
                  <c:v>3.9910000000000001</c:v>
                </c:pt>
                <c:pt idx="402">
                  <c:v>4.0019999999999998</c:v>
                </c:pt>
                <c:pt idx="403">
                  <c:v>4.0119999999999996</c:v>
                </c:pt>
                <c:pt idx="404">
                  <c:v>4.0250000000000004</c:v>
                </c:pt>
                <c:pt idx="405">
                  <c:v>4.0350000000000001</c:v>
                </c:pt>
                <c:pt idx="406">
                  <c:v>4.0449999999999999</c:v>
                </c:pt>
                <c:pt idx="407">
                  <c:v>4.0549999999999997</c:v>
                </c:pt>
                <c:pt idx="408">
                  <c:v>4.0659999999999998</c:v>
                </c:pt>
                <c:pt idx="409">
                  <c:v>4.0780000000000003</c:v>
                </c:pt>
                <c:pt idx="410">
                  <c:v>4.0869999999999997</c:v>
                </c:pt>
                <c:pt idx="411">
                  <c:v>4.0979999999999999</c:v>
                </c:pt>
                <c:pt idx="412">
                  <c:v>4.1109999999999998</c:v>
                </c:pt>
                <c:pt idx="413">
                  <c:v>4.1219999999999999</c:v>
                </c:pt>
                <c:pt idx="414">
                  <c:v>4.1320000000000006</c:v>
                </c:pt>
                <c:pt idx="415">
                  <c:v>4.1420000000000003</c:v>
                </c:pt>
                <c:pt idx="416">
                  <c:v>4.1520000000000001</c:v>
                </c:pt>
                <c:pt idx="417">
                  <c:v>4.1640000000000006</c:v>
                </c:pt>
                <c:pt idx="418">
                  <c:v>4.1749999999999998</c:v>
                </c:pt>
                <c:pt idx="419">
                  <c:v>4.1859999999999999</c:v>
                </c:pt>
                <c:pt idx="420">
                  <c:v>4.1989999999999998</c:v>
                </c:pt>
                <c:pt idx="421">
                  <c:v>4.2080000000000002</c:v>
                </c:pt>
                <c:pt idx="422">
                  <c:v>4.218</c:v>
                </c:pt>
                <c:pt idx="423">
                  <c:v>4.2300000000000004</c:v>
                </c:pt>
                <c:pt idx="424">
                  <c:v>4.2389999999999999</c:v>
                </c:pt>
                <c:pt idx="425">
                  <c:v>4.2490000000000006</c:v>
                </c:pt>
                <c:pt idx="426">
                  <c:v>4.2519999999999998</c:v>
                </c:pt>
                <c:pt idx="427">
                  <c:v>4.2549999999999999</c:v>
                </c:pt>
                <c:pt idx="428">
                  <c:v>4.2560000000000002</c:v>
                </c:pt>
                <c:pt idx="429">
                  <c:v>4.258</c:v>
                </c:pt>
                <c:pt idx="430">
                  <c:v>4.2610000000000001</c:v>
                </c:pt>
                <c:pt idx="431">
                  <c:v>4.2629999999999999</c:v>
                </c:pt>
                <c:pt idx="432">
                  <c:v>4.266</c:v>
                </c:pt>
                <c:pt idx="433">
                  <c:v>4.2690000000000001</c:v>
                </c:pt>
                <c:pt idx="434">
                  <c:v>4.274</c:v>
                </c:pt>
                <c:pt idx="435">
                  <c:v>4.2789999999999999</c:v>
                </c:pt>
                <c:pt idx="436">
                  <c:v>4.2860000000000005</c:v>
                </c:pt>
                <c:pt idx="437">
                  <c:v>4.2919999999999998</c:v>
                </c:pt>
                <c:pt idx="438">
                  <c:v>4.2990000000000004</c:v>
                </c:pt>
                <c:pt idx="439">
                  <c:v>4.3049999999999997</c:v>
                </c:pt>
                <c:pt idx="440">
                  <c:v>4.3129999999999997</c:v>
                </c:pt>
                <c:pt idx="441">
                  <c:v>4.3220000000000001</c:v>
                </c:pt>
                <c:pt idx="442">
                  <c:v>4.3319999999999999</c:v>
                </c:pt>
                <c:pt idx="443">
                  <c:v>4.34</c:v>
                </c:pt>
                <c:pt idx="444">
                  <c:v>4.3520000000000003</c:v>
                </c:pt>
                <c:pt idx="445">
                  <c:v>4.3609999999999998</c:v>
                </c:pt>
                <c:pt idx="446">
                  <c:v>4.37</c:v>
                </c:pt>
                <c:pt idx="447">
                  <c:v>4.3810000000000002</c:v>
                </c:pt>
                <c:pt idx="448">
                  <c:v>4.391</c:v>
                </c:pt>
                <c:pt idx="449">
                  <c:v>4.4030000000000005</c:v>
                </c:pt>
                <c:pt idx="450">
                  <c:v>4.4140000000000006</c:v>
                </c:pt>
                <c:pt idx="451">
                  <c:v>4.4240000000000004</c:v>
                </c:pt>
                <c:pt idx="452">
                  <c:v>4.4350000000000005</c:v>
                </c:pt>
                <c:pt idx="453">
                  <c:v>4.4459999999999997</c:v>
                </c:pt>
                <c:pt idx="454">
                  <c:v>4.4560000000000004</c:v>
                </c:pt>
                <c:pt idx="455">
                  <c:v>4.47</c:v>
                </c:pt>
                <c:pt idx="456">
                  <c:v>4.4800000000000004</c:v>
                </c:pt>
                <c:pt idx="457">
                  <c:v>4.49</c:v>
                </c:pt>
                <c:pt idx="458">
                  <c:v>4.5010000000000003</c:v>
                </c:pt>
                <c:pt idx="459">
                  <c:v>4.5120000000000005</c:v>
                </c:pt>
                <c:pt idx="460">
                  <c:v>4.524</c:v>
                </c:pt>
                <c:pt idx="461">
                  <c:v>4.5339999999999998</c:v>
                </c:pt>
                <c:pt idx="462">
                  <c:v>4.5449999999999999</c:v>
                </c:pt>
                <c:pt idx="463">
                  <c:v>4.5579999999999998</c:v>
                </c:pt>
                <c:pt idx="464">
                  <c:v>4.5680000000000005</c:v>
                </c:pt>
                <c:pt idx="465">
                  <c:v>4.5780000000000003</c:v>
                </c:pt>
                <c:pt idx="466">
                  <c:v>4.5880000000000001</c:v>
                </c:pt>
                <c:pt idx="467">
                  <c:v>4.5979999999999999</c:v>
                </c:pt>
                <c:pt idx="468">
                  <c:v>4.6100000000000003</c:v>
                </c:pt>
                <c:pt idx="469">
                  <c:v>4.62</c:v>
                </c:pt>
                <c:pt idx="470">
                  <c:v>4.6290000000000004</c:v>
                </c:pt>
                <c:pt idx="471">
                  <c:v>4.641</c:v>
                </c:pt>
                <c:pt idx="472">
                  <c:v>4.6509999999999998</c:v>
                </c:pt>
                <c:pt idx="473">
                  <c:v>4.6610000000000005</c:v>
                </c:pt>
                <c:pt idx="474">
                  <c:v>4.6740000000000004</c:v>
                </c:pt>
                <c:pt idx="475">
                  <c:v>4.6829999999999998</c:v>
                </c:pt>
                <c:pt idx="476">
                  <c:v>4.6930000000000005</c:v>
                </c:pt>
                <c:pt idx="477">
                  <c:v>4.7030000000000003</c:v>
                </c:pt>
                <c:pt idx="478">
                  <c:v>4.7130000000000001</c:v>
                </c:pt>
                <c:pt idx="479">
                  <c:v>4.726</c:v>
                </c:pt>
                <c:pt idx="480">
                  <c:v>4.7359999999999998</c:v>
                </c:pt>
                <c:pt idx="481">
                  <c:v>4.7460000000000004</c:v>
                </c:pt>
                <c:pt idx="482">
                  <c:v>4.758</c:v>
                </c:pt>
                <c:pt idx="483">
                  <c:v>4.7690000000000001</c:v>
                </c:pt>
                <c:pt idx="484">
                  <c:v>4.7789999999999999</c:v>
                </c:pt>
                <c:pt idx="485">
                  <c:v>4.7890000000000006</c:v>
                </c:pt>
                <c:pt idx="486">
                  <c:v>4.8010000000000002</c:v>
                </c:pt>
                <c:pt idx="487">
                  <c:v>4.8120000000000003</c:v>
                </c:pt>
                <c:pt idx="488">
                  <c:v>4.8220000000000001</c:v>
                </c:pt>
                <c:pt idx="489">
                  <c:v>4.8319999999999999</c:v>
                </c:pt>
                <c:pt idx="490">
                  <c:v>4.8440000000000003</c:v>
                </c:pt>
                <c:pt idx="491">
                  <c:v>4.8540000000000001</c:v>
                </c:pt>
                <c:pt idx="492">
                  <c:v>4.8630000000000004</c:v>
                </c:pt>
                <c:pt idx="493">
                  <c:v>4.875</c:v>
                </c:pt>
                <c:pt idx="494">
                  <c:v>4.8860000000000001</c:v>
                </c:pt>
                <c:pt idx="495">
                  <c:v>4.8970000000000002</c:v>
                </c:pt>
                <c:pt idx="496">
                  <c:v>4.9060000000000006</c:v>
                </c:pt>
                <c:pt idx="497">
                  <c:v>4.9180000000000001</c:v>
                </c:pt>
                <c:pt idx="498">
                  <c:v>4.9279999999999999</c:v>
                </c:pt>
                <c:pt idx="499">
                  <c:v>4.9379999999999997</c:v>
                </c:pt>
                <c:pt idx="500">
                  <c:v>4.9480000000000004</c:v>
                </c:pt>
                <c:pt idx="501">
                  <c:v>4.9619999999999997</c:v>
                </c:pt>
                <c:pt idx="502">
                  <c:v>4.9720000000000004</c:v>
                </c:pt>
                <c:pt idx="503">
                  <c:v>4.9809999999999999</c:v>
                </c:pt>
                <c:pt idx="504">
                  <c:v>4.9910000000000005</c:v>
                </c:pt>
                <c:pt idx="505">
                  <c:v>5.0030000000000001</c:v>
                </c:pt>
                <c:pt idx="506">
                  <c:v>5.0140000000000002</c:v>
                </c:pt>
                <c:pt idx="507">
                  <c:v>5.0250000000000004</c:v>
                </c:pt>
                <c:pt idx="508">
                  <c:v>5.0339999999999998</c:v>
                </c:pt>
                <c:pt idx="509">
                  <c:v>5.0469999999999997</c:v>
                </c:pt>
                <c:pt idx="510">
                  <c:v>5.0579999999999998</c:v>
                </c:pt>
                <c:pt idx="511">
                  <c:v>5.0670000000000002</c:v>
                </c:pt>
                <c:pt idx="512">
                  <c:v>5.0780000000000003</c:v>
                </c:pt>
                <c:pt idx="513">
                  <c:v>5.0880000000000001</c:v>
                </c:pt>
                <c:pt idx="514">
                  <c:v>5.0979999999999999</c:v>
                </c:pt>
                <c:pt idx="515">
                  <c:v>5.1080000000000005</c:v>
                </c:pt>
                <c:pt idx="516">
                  <c:v>5.1210000000000004</c:v>
                </c:pt>
                <c:pt idx="517">
                  <c:v>5.1310000000000002</c:v>
                </c:pt>
                <c:pt idx="518">
                  <c:v>5.141</c:v>
                </c:pt>
                <c:pt idx="519">
                  <c:v>5.1530000000000005</c:v>
                </c:pt>
                <c:pt idx="520">
                  <c:v>5.1630000000000003</c:v>
                </c:pt>
                <c:pt idx="521">
                  <c:v>5.173</c:v>
                </c:pt>
                <c:pt idx="522">
                  <c:v>5.1850000000000005</c:v>
                </c:pt>
                <c:pt idx="523">
                  <c:v>5.1950000000000003</c:v>
                </c:pt>
                <c:pt idx="524">
                  <c:v>5.2039999999999997</c:v>
                </c:pt>
                <c:pt idx="525">
                  <c:v>5.2149999999999999</c:v>
                </c:pt>
                <c:pt idx="526">
                  <c:v>5.2270000000000003</c:v>
                </c:pt>
                <c:pt idx="527">
                  <c:v>5.2359999999999998</c:v>
                </c:pt>
                <c:pt idx="528">
                  <c:v>5.2480000000000002</c:v>
                </c:pt>
                <c:pt idx="529">
                  <c:v>5.2570000000000006</c:v>
                </c:pt>
                <c:pt idx="530">
                  <c:v>5.2690000000000001</c:v>
                </c:pt>
                <c:pt idx="531">
                  <c:v>5.2780000000000005</c:v>
                </c:pt>
                <c:pt idx="532">
                  <c:v>5.29</c:v>
                </c:pt>
                <c:pt idx="533">
                  <c:v>5.2990000000000004</c:v>
                </c:pt>
                <c:pt idx="534">
                  <c:v>5.3129999999999997</c:v>
                </c:pt>
                <c:pt idx="535">
                  <c:v>5.3220000000000001</c:v>
                </c:pt>
                <c:pt idx="536">
                  <c:v>5.3340000000000005</c:v>
                </c:pt>
                <c:pt idx="537">
                  <c:v>5.3470000000000004</c:v>
                </c:pt>
                <c:pt idx="538">
                  <c:v>5.3559999999999999</c:v>
                </c:pt>
                <c:pt idx="539">
                  <c:v>5.3680000000000003</c:v>
                </c:pt>
                <c:pt idx="540">
                  <c:v>5.3760000000000003</c:v>
                </c:pt>
                <c:pt idx="541">
                  <c:v>5.3870000000000005</c:v>
                </c:pt>
                <c:pt idx="542">
                  <c:v>5.3950000000000005</c:v>
                </c:pt>
                <c:pt idx="543">
                  <c:v>5.407</c:v>
                </c:pt>
                <c:pt idx="544">
                  <c:v>5.4240000000000004</c:v>
                </c:pt>
                <c:pt idx="545">
                  <c:v>5.4329999999999998</c:v>
                </c:pt>
                <c:pt idx="546">
                  <c:v>5.4430000000000005</c:v>
                </c:pt>
                <c:pt idx="547">
                  <c:v>5.452</c:v>
                </c:pt>
                <c:pt idx="548">
                  <c:v>5.4630000000000001</c:v>
                </c:pt>
                <c:pt idx="549">
                  <c:v>5.4720000000000004</c:v>
                </c:pt>
                <c:pt idx="550">
                  <c:v>5.4830000000000005</c:v>
                </c:pt>
                <c:pt idx="551">
                  <c:v>5.4939999999999998</c:v>
                </c:pt>
                <c:pt idx="552">
                  <c:v>5.5019999999999998</c:v>
                </c:pt>
              </c:numCache>
            </c:numRef>
          </c:xVal>
          <c:yVal>
            <c:numRef>
              <c:f>'Input data from mp3'!$I$2:$I$2554</c:f>
              <c:numCache>
                <c:formatCode>0,000</c:formatCode>
                <c:ptCount val="255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1.0000000000000009E-3</c:v>
                </c:pt>
                <c:pt idx="17">
                  <c:v>1.0000000000000009E-3</c:v>
                </c:pt>
                <c:pt idx="18">
                  <c:v>1.0000000000000009E-3</c:v>
                </c:pt>
                <c:pt idx="19">
                  <c:v>2.0000000000000018E-3</c:v>
                </c:pt>
                <c:pt idx="20">
                  <c:v>2.0000000000000018E-3</c:v>
                </c:pt>
                <c:pt idx="21">
                  <c:v>2.0000000000000018E-3</c:v>
                </c:pt>
                <c:pt idx="22">
                  <c:v>2.0000000000000018E-3</c:v>
                </c:pt>
                <c:pt idx="23">
                  <c:v>3.0000000000000027E-3</c:v>
                </c:pt>
                <c:pt idx="24">
                  <c:v>3.0000000000000027E-3</c:v>
                </c:pt>
                <c:pt idx="25">
                  <c:v>3.0000000000000027E-3</c:v>
                </c:pt>
                <c:pt idx="26">
                  <c:v>4.0000000000000036E-3</c:v>
                </c:pt>
                <c:pt idx="27">
                  <c:v>4.0000000000000036E-3</c:v>
                </c:pt>
                <c:pt idx="28">
                  <c:v>4.0000000000000036E-3</c:v>
                </c:pt>
                <c:pt idx="29">
                  <c:v>4.0000000000000036E-3</c:v>
                </c:pt>
                <c:pt idx="30">
                  <c:v>4.0000000000000036E-3</c:v>
                </c:pt>
                <c:pt idx="31">
                  <c:v>5.0000000000000044E-3</c:v>
                </c:pt>
                <c:pt idx="32">
                  <c:v>6.0000000000000053E-3</c:v>
                </c:pt>
                <c:pt idx="33">
                  <c:v>6.0000000000000053E-3</c:v>
                </c:pt>
                <c:pt idx="34">
                  <c:v>6.9999999999999923E-3</c:v>
                </c:pt>
                <c:pt idx="35">
                  <c:v>6.9999999999999923E-3</c:v>
                </c:pt>
                <c:pt idx="36">
                  <c:v>7.9999999999999932E-3</c:v>
                </c:pt>
                <c:pt idx="37">
                  <c:v>8.9999999999999941E-3</c:v>
                </c:pt>
                <c:pt idx="38">
                  <c:v>8.9999999999999941E-3</c:v>
                </c:pt>
                <c:pt idx="39">
                  <c:v>1.0999999999999996E-2</c:v>
                </c:pt>
                <c:pt idx="40">
                  <c:v>1.0999999999999996E-2</c:v>
                </c:pt>
                <c:pt idx="41">
                  <c:v>1.1999999999999997E-2</c:v>
                </c:pt>
                <c:pt idx="42">
                  <c:v>1.2999999999999998E-2</c:v>
                </c:pt>
                <c:pt idx="43">
                  <c:v>1.2999999999999998E-2</c:v>
                </c:pt>
                <c:pt idx="44">
                  <c:v>1.3999999999999999E-2</c:v>
                </c:pt>
                <c:pt idx="45">
                  <c:v>1.4999999999999999E-2</c:v>
                </c:pt>
                <c:pt idx="46">
                  <c:v>1.6E-2</c:v>
                </c:pt>
                <c:pt idx="47">
                  <c:v>1.7000000000000001E-2</c:v>
                </c:pt>
                <c:pt idx="48">
                  <c:v>1.8000000000000002E-2</c:v>
                </c:pt>
                <c:pt idx="49">
                  <c:v>1.9000000000000003E-2</c:v>
                </c:pt>
                <c:pt idx="50">
                  <c:v>2.0000000000000004E-2</c:v>
                </c:pt>
                <c:pt idx="51">
                  <c:v>2.1000000000000005E-2</c:v>
                </c:pt>
                <c:pt idx="52">
                  <c:v>2.2000000000000006E-2</c:v>
                </c:pt>
                <c:pt idx="53">
                  <c:v>2.2999999999999993E-2</c:v>
                </c:pt>
                <c:pt idx="54">
                  <c:v>2.3999999999999994E-2</c:v>
                </c:pt>
                <c:pt idx="55">
                  <c:v>2.4999999999999994E-2</c:v>
                </c:pt>
                <c:pt idx="56">
                  <c:v>2.6999999999999996E-2</c:v>
                </c:pt>
                <c:pt idx="57">
                  <c:v>2.7999999999999997E-2</c:v>
                </c:pt>
                <c:pt idx="58">
                  <c:v>2.8999999999999998E-2</c:v>
                </c:pt>
                <c:pt idx="59">
                  <c:v>0.03</c:v>
                </c:pt>
                <c:pt idx="60">
                  <c:v>3.1E-2</c:v>
                </c:pt>
                <c:pt idx="61">
                  <c:v>3.2000000000000001E-2</c:v>
                </c:pt>
                <c:pt idx="62">
                  <c:v>3.3000000000000002E-2</c:v>
                </c:pt>
                <c:pt idx="63">
                  <c:v>3.4000000000000002E-2</c:v>
                </c:pt>
                <c:pt idx="64">
                  <c:v>3.5000000000000003E-2</c:v>
                </c:pt>
                <c:pt idx="65">
                  <c:v>3.7000000000000005E-2</c:v>
                </c:pt>
                <c:pt idx="66">
                  <c:v>3.7000000000000005E-2</c:v>
                </c:pt>
                <c:pt idx="67">
                  <c:v>3.8999999999999993E-2</c:v>
                </c:pt>
                <c:pt idx="68">
                  <c:v>3.9999999999999994E-2</c:v>
                </c:pt>
                <c:pt idx="69">
                  <c:v>4.0999999999999995E-2</c:v>
                </c:pt>
                <c:pt idx="70">
                  <c:v>4.1999999999999996E-2</c:v>
                </c:pt>
                <c:pt idx="71">
                  <c:v>4.2999999999999997E-2</c:v>
                </c:pt>
                <c:pt idx="72">
                  <c:v>4.4999999999999998E-2</c:v>
                </c:pt>
                <c:pt idx="73">
                  <c:v>4.5999999999999999E-2</c:v>
                </c:pt>
                <c:pt idx="74">
                  <c:v>4.7E-2</c:v>
                </c:pt>
                <c:pt idx="75">
                  <c:v>4.8000000000000001E-2</c:v>
                </c:pt>
                <c:pt idx="76">
                  <c:v>4.9000000000000002E-2</c:v>
                </c:pt>
                <c:pt idx="77">
                  <c:v>5.0999999999999997E-2</c:v>
                </c:pt>
                <c:pt idx="78">
                  <c:v>5.1999999999999998E-2</c:v>
                </c:pt>
                <c:pt idx="79">
                  <c:v>5.2999999999999999E-2</c:v>
                </c:pt>
                <c:pt idx="80">
                  <c:v>5.3999999999999999E-2</c:v>
                </c:pt>
                <c:pt idx="81">
                  <c:v>5.5E-2</c:v>
                </c:pt>
                <c:pt idx="82">
                  <c:v>5.7000000000000002E-2</c:v>
                </c:pt>
                <c:pt idx="83">
                  <c:v>5.7999999999999996E-2</c:v>
                </c:pt>
                <c:pt idx="84">
                  <c:v>5.8999999999999997E-2</c:v>
                </c:pt>
                <c:pt idx="85">
                  <c:v>6.0999999999999999E-2</c:v>
                </c:pt>
                <c:pt idx="86">
                  <c:v>6.3E-2</c:v>
                </c:pt>
                <c:pt idx="87">
                  <c:v>6.3E-2</c:v>
                </c:pt>
                <c:pt idx="88">
                  <c:v>6.5000000000000002E-2</c:v>
                </c:pt>
                <c:pt idx="89">
                  <c:v>6.6000000000000003E-2</c:v>
                </c:pt>
                <c:pt idx="90">
                  <c:v>6.8000000000000005E-2</c:v>
                </c:pt>
                <c:pt idx="91">
                  <c:v>6.9000000000000006E-2</c:v>
                </c:pt>
                <c:pt idx="92">
                  <c:v>7.0000000000000007E-2</c:v>
                </c:pt>
                <c:pt idx="93">
                  <c:v>7.2000000000000008E-2</c:v>
                </c:pt>
                <c:pt idx="94">
                  <c:v>7.2999999999999995E-2</c:v>
                </c:pt>
                <c:pt idx="95">
                  <c:v>7.4999999999999997E-2</c:v>
                </c:pt>
                <c:pt idx="96">
                  <c:v>7.5999999999999998E-2</c:v>
                </c:pt>
                <c:pt idx="97">
                  <c:v>7.8E-2</c:v>
                </c:pt>
                <c:pt idx="98">
                  <c:v>0.08</c:v>
                </c:pt>
                <c:pt idx="99">
                  <c:v>8.1000000000000003E-2</c:v>
                </c:pt>
                <c:pt idx="100">
                  <c:v>8.299999999999999E-2</c:v>
                </c:pt>
                <c:pt idx="101">
                  <c:v>8.3999999999999991E-2</c:v>
                </c:pt>
                <c:pt idx="102">
                  <c:v>8.4999999999999992E-2</c:v>
                </c:pt>
                <c:pt idx="103">
                  <c:v>8.6999999999999994E-2</c:v>
                </c:pt>
                <c:pt idx="104">
                  <c:v>8.8999999999999996E-2</c:v>
                </c:pt>
                <c:pt idx="105">
                  <c:v>0.09</c:v>
                </c:pt>
                <c:pt idx="106">
                  <c:v>9.0999999999999998E-2</c:v>
                </c:pt>
                <c:pt idx="107">
                  <c:v>9.2999999999999999E-2</c:v>
                </c:pt>
                <c:pt idx="108">
                  <c:v>9.5000000000000001E-2</c:v>
                </c:pt>
                <c:pt idx="109">
                  <c:v>9.6000000000000002E-2</c:v>
                </c:pt>
                <c:pt idx="110">
                  <c:v>9.8000000000000004E-2</c:v>
                </c:pt>
                <c:pt idx="111">
                  <c:v>9.9000000000000005E-2</c:v>
                </c:pt>
                <c:pt idx="112">
                  <c:v>0.1</c:v>
                </c:pt>
                <c:pt idx="113">
                  <c:v>0.10199999999999999</c:v>
                </c:pt>
                <c:pt idx="114">
                  <c:v>0.10299999999999999</c:v>
                </c:pt>
                <c:pt idx="115">
                  <c:v>0.105</c:v>
                </c:pt>
                <c:pt idx="116">
                  <c:v>0.106</c:v>
                </c:pt>
                <c:pt idx="117">
                  <c:v>0.107</c:v>
                </c:pt>
                <c:pt idx="118">
                  <c:v>0.109</c:v>
                </c:pt>
                <c:pt idx="119">
                  <c:v>0.11</c:v>
                </c:pt>
                <c:pt idx="120">
                  <c:v>0.111</c:v>
                </c:pt>
                <c:pt idx="121">
                  <c:v>0.112</c:v>
                </c:pt>
                <c:pt idx="122">
                  <c:v>0.113</c:v>
                </c:pt>
                <c:pt idx="123">
                  <c:v>0.115</c:v>
                </c:pt>
                <c:pt idx="124">
                  <c:v>0.11599999999999999</c:v>
                </c:pt>
                <c:pt idx="125">
                  <c:v>0.11799999999999999</c:v>
                </c:pt>
                <c:pt idx="126">
                  <c:v>0.12</c:v>
                </c:pt>
                <c:pt idx="127">
                  <c:v>0.12</c:v>
                </c:pt>
                <c:pt idx="128">
                  <c:v>0.122</c:v>
                </c:pt>
                <c:pt idx="129">
                  <c:v>0.124</c:v>
                </c:pt>
                <c:pt idx="130">
                  <c:v>0.126</c:v>
                </c:pt>
                <c:pt idx="131">
                  <c:v>0.127</c:v>
                </c:pt>
                <c:pt idx="132">
                  <c:v>0.128</c:v>
                </c:pt>
                <c:pt idx="133">
                  <c:v>0.13</c:v>
                </c:pt>
                <c:pt idx="134">
                  <c:v>0.13100000000000001</c:v>
                </c:pt>
                <c:pt idx="135">
                  <c:v>0.13300000000000001</c:v>
                </c:pt>
                <c:pt idx="136">
                  <c:v>0.13400000000000001</c:v>
                </c:pt>
                <c:pt idx="137">
                  <c:v>0.13500000000000001</c:v>
                </c:pt>
                <c:pt idx="138">
                  <c:v>0.13600000000000001</c:v>
                </c:pt>
                <c:pt idx="139">
                  <c:v>0.13800000000000001</c:v>
                </c:pt>
                <c:pt idx="140">
                  <c:v>0.14000000000000001</c:v>
                </c:pt>
                <c:pt idx="141">
                  <c:v>0.14100000000000001</c:v>
                </c:pt>
                <c:pt idx="142">
                  <c:v>0.14300000000000002</c:v>
                </c:pt>
                <c:pt idx="143">
                  <c:v>0.14399999999999999</c:v>
                </c:pt>
                <c:pt idx="144">
                  <c:v>0.14499999999999999</c:v>
                </c:pt>
                <c:pt idx="145">
                  <c:v>0.14699999999999999</c:v>
                </c:pt>
                <c:pt idx="146">
                  <c:v>0.14799999999999999</c:v>
                </c:pt>
                <c:pt idx="147">
                  <c:v>0.15</c:v>
                </c:pt>
                <c:pt idx="148">
                  <c:v>0.15</c:v>
                </c:pt>
                <c:pt idx="149">
                  <c:v>0.152</c:v>
                </c:pt>
                <c:pt idx="150">
                  <c:v>0.154</c:v>
                </c:pt>
                <c:pt idx="151">
                  <c:v>0.156</c:v>
                </c:pt>
                <c:pt idx="152">
                  <c:v>0.157</c:v>
                </c:pt>
                <c:pt idx="153">
                  <c:v>0.159</c:v>
                </c:pt>
                <c:pt idx="154">
                  <c:v>0.16</c:v>
                </c:pt>
                <c:pt idx="155">
                  <c:v>0.161</c:v>
                </c:pt>
                <c:pt idx="156">
                  <c:v>0.16400000000000001</c:v>
                </c:pt>
                <c:pt idx="157">
                  <c:v>0.16500000000000001</c:v>
                </c:pt>
                <c:pt idx="158">
                  <c:v>0.16600000000000001</c:v>
                </c:pt>
                <c:pt idx="159">
                  <c:v>0.16699999999999998</c:v>
                </c:pt>
                <c:pt idx="160">
                  <c:v>0.16899999999999998</c:v>
                </c:pt>
                <c:pt idx="161">
                  <c:v>0.16999999999999998</c:v>
                </c:pt>
                <c:pt idx="162">
                  <c:v>0.17299999999999999</c:v>
                </c:pt>
                <c:pt idx="163">
                  <c:v>0.17399999999999999</c:v>
                </c:pt>
                <c:pt idx="164">
                  <c:v>0.17499999999999999</c:v>
                </c:pt>
                <c:pt idx="165">
                  <c:v>0.17699999999999999</c:v>
                </c:pt>
                <c:pt idx="166">
                  <c:v>0.17699999999999999</c:v>
                </c:pt>
                <c:pt idx="167">
                  <c:v>0.17899999999999999</c:v>
                </c:pt>
                <c:pt idx="168">
                  <c:v>0.18</c:v>
                </c:pt>
                <c:pt idx="169">
                  <c:v>0.182</c:v>
                </c:pt>
                <c:pt idx="170">
                  <c:v>0.183</c:v>
                </c:pt>
                <c:pt idx="171">
                  <c:v>0.185</c:v>
                </c:pt>
                <c:pt idx="172">
                  <c:v>0.186</c:v>
                </c:pt>
                <c:pt idx="173">
                  <c:v>0.188</c:v>
                </c:pt>
                <c:pt idx="174">
                  <c:v>0.189</c:v>
                </c:pt>
                <c:pt idx="175">
                  <c:v>0.191</c:v>
                </c:pt>
                <c:pt idx="176">
                  <c:v>0.193</c:v>
                </c:pt>
                <c:pt idx="177">
                  <c:v>0.19400000000000001</c:v>
                </c:pt>
                <c:pt idx="178">
                  <c:v>0.19600000000000001</c:v>
                </c:pt>
                <c:pt idx="179">
                  <c:v>0.19700000000000001</c:v>
                </c:pt>
                <c:pt idx="180">
                  <c:v>0.19800000000000001</c:v>
                </c:pt>
                <c:pt idx="181">
                  <c:v>0.2</c:v>
                </c:pt>
                <c:pt idx="182">
                  <c:v>0.20100000000000001</c:v>
                </c:pt>
                <c:pt idx="183">
                  <c:v>0.20400000000000001</c:v>
                </c:pt>
                <c:pt idx="184">
                  <c:v>0.20500000000000002</c:v>
                </c:pt>
                <c:pt idx="185">
                  <c:v>0.20600000000000002</c:v>
                </c:pt>
                <c:pt idx="186">
                  <c:v>0.20700000000000002</c:v>
                </c:pt>
                <c:pt idx="187">
                  <c:v>0.20900000000000002</c:v>
                </c:pt>
                <c:pt idx="188">
                  <c:v>0.21</c:v>
                </c:pt>
                <c:pt idx="189">
                  <c:v>0.21099999999999999</c:v>
                </c:pt>
                <c:pt idx="190">
                  <c:v>0.21299999999999999</c:v>
                </c:pt>
                <c:pt idx="191">
                  <c:v>0.215</c:v>
                </c:pt>
                <c:pt idx="192">
                  <c:v>0.216</c:v>
                </c:pt>
                <c:pt idx="193">
                  <c:v>0.218</c:v>
                </c:pt>
                <c:pt idx="194">
                  <c:v>0.22</c:v>
                </c:pt>
                <c:pt idx="195">
                  <c:v>0.222</c:v>
                </c:pt>
                <c:pt idx="196">
                  <c:v>0.224</c:v>
                </c:pt>
                <c:pt idx="197">
                  <c:v>0.22500000000000001</c:v>
                </c:pt>
                <c:pt idx="198">
                  <c:v>0.22699999999999998</c:v>
                </c:pt>
                <c:pt idx="199">
                  <c:v>0.22899999999999998</c:v>
                </c:pt>
                <c:pt idx="200">
                  <c:v>0.22999999999999998</c:v>
                </c:pt>
                <c:pt idx="201">
                  <c:v>0.23099999999999998</c:v>
                </c:pt>
                <c:pt idx="202">
                  <c:v>0.23199999999999998</c:v>
                </c:pt>
                <c:pt idx="203">
                  <c:v>0.23399999999999999</c:v>
                </c:pt>
                <c:pt idx="204">
                  <c:v>0.23599999999999999</c:v>
                </c:pt>
                <c:pt idx="205">
                  <c:v>0.23699999999999999</c:v>
                </c:pt>
                <c:pt idx="206">
                  <c:v>0.23799999999999999</c:v>
                </c:pt>
                <c:pt idx="207">
                  <c:v>0.23899999999999999</c:v>
                </c:pt>
                <c:pt idx="208">
                  <c:v>0.24</c:v>
                </c:pt>
                <c:pt idx="209">
                  <c:v>0.24099999999999999</c:v>
                </c:pt>
                <c:pt idx="210">
                  <c:v>0.24299999999999999</c:v>
                </c:pt>
                <c:pt idx="211">
                  <c:v>0.24399999999999999</c:v>
                </c:pt>
                <c:pt idx="212">
                  <c:v>0.245</c:v>
                </c:pt>
                <c:pt idx="213">
                  <c:v>0.246</c:v>
                </c:pt>
                <c:pt idx="214">
                  <c:v>0.248</c:v>
                </c:pt>
                <c:pt idx="215">
                  <c:v>0.249</c:v>
                </c:pt>
                <c:pt idx="216">
                  <c:v>0.251</c:v>
                </c:pt>
                <c:pt idx="217">
                  <c:v>0.252</c:v>
                </c:pt>
                <c:pt idx="218">
                  <c:v>0.254</c:v>
                </c:pt>
                <c:pt idx="219">
                  <c:v>0.255</c:v>
                </c:pt>
                <c:pt idx="220">
                  <c:v>0.25600000000000001</c:v>
                </c:pt>
                <c:pt idx="221">
                  <c:v>0.25800000000000001</c:v>
                </c:pt>
                <c:pt idx="222">
                  <c:v>0.25900000000000001</c:v>
                </c:pt>
                <c:pt idx="223">
                  <c:v>0.26100000000000001</c:v>
                </c:pt>
                <c:pt idx="224">
                  <c:v>0.26100000000000001</c:v>
                </c:pt>
                <c:pt idx="225">
                  <c:v>0.26300000000000001</c:v>
                </c:pt>
                <c:pt idx="226">
                  <c:v>0.26500000000000001</c:v>
                </c:pt>
                <c:pt idx="227">
                  <c:v>0.26600000000000001</c:v>
                </c:pt>
                <c:pt idx="228">
                  <c:v>0.26700000000000002</c:v>
                </c:pt>
                <c:pt idx="229">
                  <c:v>0.26900000000000002</c:v>
                </c:pt>
                <c:pt idx="230">
                  <c:v>0.26900000000000002</c:v>
                </c:pt>
                <c:pt idx="231">
                  <c:v>0.27</c:v>
                </c:pt>
                <c:pt idx="232">
                  <c:v>0.27300000000000002</c:v>
                </c:pt>
                <c:pt idx="233">
                  <c:v>0.27400000000000002</c:v>
                </c:pt>
                <c:pt idx="234">
                  <c:v>0.27400000000000002</c:v>
                </c:pt>
                <c:pt idx="235">
                  <c:v>0.27700000000000002</c:v>
                </c:pt>
                <c:pt idx="236">
                  <c:v>0.27800000000000002</c:v>
                </c:pt>
                <c:pt idx="237">
                  <c:v>0.27999999999999997</c:v>
                </c:pt>
                <c:pt idx="238">
                  <c:v>0.28199999999999997</c:v>
                </c:pt>
                <c:pt idx="239">
                  <c:v>0.28299999999999997</c:v>
                </c:pt>
                <c:pt idx="240">
                  <c:v>0.28399999999999997</c:v>
                </c:pt>
                <c:pt idx="241">
                  <c:v>0.28499999999999998</c:v>
                </c:pt>
                <c:pt idx="242">
                  <c:v>0.28599999999999998</c:v>
                </c:pt>
                <c:pt idx="243">
                  <c:v>0.28699999999999998</c:v>
                </c:pt>
                <c:pt idx="244">
                  <c:v>0.28899999999999998</c:v>
                </c:pt>
                <c:pt idx="245">
                  <c:v>0.29099999999999998</c:v>
                </c:pt>
                <c:pt idx="246">
                  <c:v>0.29299999999999998</c:v>
                </c:pt>
                <c:pt idx="247">
                  <c:v>0.29399999999999998</c:v>
                </c:pt>
                <c:pt idx="248">
                  <c:v>0.29699999999999999</c:v>
                </c:pt>
                <c:pt idx="249">
                  <c:v>0.29699999999999999</c:v>
                </c:pt>
                <c:pt idx="250">
                  <c:v>0.29799999999999999</c:v>
                </c:pt>
                <c:pt idx="251">
                  <c:v>0.3</c:v>
                </c:pt>
                <c:pt idx="252">
                  <c:v>0.30099999999999999</c:v>
                </c:pt>
                <c:pt idx="253">
                  <c:v>0.25600000000000001</c:v>
                </c:pt>
                <c:pt idx="254">
                  <c:v>0.24299999999999999</c:v>
                </c:pt>
                <c:pt idx="255">
                  <c:v>0.24299999999999999</c:v>
                </c:pt>
                <c:pt idx="256">
                  <c:v>0.24299999999999999</c:v>
                </c:pt>
                <c:pt idx="257">
                  <c:v>0.24299999999999999</c:v>
                </c:pt>
                <c:pt idx="258">
                  <c:v>0.24299999999999999</c:v>
                </c:pt>
                <c:pt idx="259">
                  <c:v>0.24299999999999999</c:v>
                </c:pt>
                <c:pt idx="260">
                  <c:v>0.24299999999999999</c:v>
                </c:pt>
                <c:pt idx="261">
                  <c:v>0.24299999999999999</c:v>
                </c:pt>
                <c:pt idx="262">
                  <c:v>0.24299999999999999</c:v>
                </c:pt>
                <c:pt idx="263">
                  <c:v>0.24299999999999999</c:v>
                </c:pt>
                <c:pt idx="264">
                  <c:v>0.24299999999999999</c:v>
                </c:pt>
                <c:pt idx="265">
                  <c:v>0.24299999999999999</c:v>
                </c:pt>
                <c:pt idx="266">
                  <c:v>0.24299999999999999</c:v>
                </c:pt>
                <c:pt idx="267">
                  <c:v>0.24299999999999999</c:v>
                </c:pt>
                <c:pt idx="268">
                  <c:v>0.24299999999999999</c:v>
                </c:pt>
                <c:pt idx="269">
                  <c:v>0.24299999999999999</c:v>
                </c:pt>
                <c:pt idx="270">
                  <c:v>0.24299999999999999</c:v>
                </c:pt>
                <c:pt idx="271">
                  <c:v>0.24399999999999999</c:v>
                </c:pt>
                <c:pt idx="272">
                  <c:v>0.24399999999999999</c:v>
                </c:pt>
                <c:pt idx="273">
                  <c:v>0.24399999999999999</c:v>
                </c:pt>
                <c:pt idx="274">
                  <c:v>0.245</c:v>
                </c:pt>
                <c:pt idx="275">
                  <c:v>0.246</c:v>
                </c:pt>
                <c:pt idx="276">
                  <c:v>0.247</c:v>
                </c:pt>
                <c:pt idx="277">
                  <c:v>0.247</c:v>
                </c:pt>
                <c:pt idx="278">
                  <c:v>0.248</c:v>
                </c:pt>
                <c:pt idx="279">
                  <c:v>0.248</c:v>
                </c:pt>
                <c:pt idx="280">
                  <c:v>0.25</c:v>
                </c:pt>
                <c:pt idx="281">
                  <c:v>0.251</c:v>
                </c:pt>
                <c:pt idx="282">
                  <c:v>0.251</c:v>
                </c:pt>
                <c:pt idx="283">
                  <c:v>0.253</c:v>
                </c:pt>
                <c:pt idx="284">
                  <c:v>0.253</c:v>
                </c:pt>
                <c:pt idx="285">
                  <c:v>0.254</c:v>
                </c:pt>
                <c:pt idx="286">
                  <c:v>0.255</c:v>
                </c:pt>
                <c:pt idx="287">
                  <c:v>0.255</c:v>
                </c:pt>
                <c:pt idx="288">
                  <c:v>0.25600000000000001</c:v>
                </c:pt>
                <c:pt idx="289">
                  <c:v>0.25600000000000001</c:v>
                </c:pt>
                <c:pt idx="290">
                  <c:v>0.25700000000000001</c:v>
                </c:pt>
                <c:pt idx="291">
                  <c:v>0.25700000000000001</c:v>
                </c:pt>
                <c:pt idx="292">
                  <c:v>0.25800000000000001</c:v>
                </c:pt>
                <c:pt idx="293">
                  <c:v>0.25900000000000001</c:v>
                </c:pt>
                <c:pt idx="294">
                  <c:v>0.26</c:v>
                </c:pt>
                <c:pt idx="295">
                  <c:v>0.26</c:v>
                </c:pt>
                <c:pt idx="296">
                  <c:v>0.26100000000000001</c:v>
                </c:pt>
                <c:pt idx="297">
                  <c:v>0.26200000000000001</c:v>
                </c:pt>
                <c:pt idx="298">
                  <c:v>0.26200000000000001</c:v>
                </c:pt>
                <c:pt idx="299">
                  <c:v>0.26300000000000001</c:v>
                </c:pt>
                <c:pt idx="300">
                  <c:v>0.26400000000000001</c:v>
                </c:pt>
                <c:pt idx="301">
                  <c:v>0.26400000000000001</c:v>
                </c:pt>
                <c:pt idx="302">
                  <c:v>0.26500000000000001</c:v>
                </c:pt>
                <c:pt idx="303">
                  <c:v>0.26600000000000001</c:v>
                </c:pt>
                <c:pt idx="304">
                  <c:v>0.26700000000000002</c:v>
                </c:pt>
                <c:pt idx="305">
                  <c:v>0.26800000000000002</c:v>
                </c:pt>
                <c:pt idx="306">
                  <c:v>0.26900000000000002</c:v>
                </c:pt>
                <c:pt idx="307">
                  <c:v>0.26900000000000002</c:v>
                </c:pt>
                <c:pt idx="308">
                  <c:v>0.27</c:v>
                </c:pt>
                <c:pt idx="309">
                  <c:v>0.27</c:v>
                </c:pt>
                <c:pt idx="310">
                  <c:v>0.27100000000000002</c:v>
                </c:pt>
                <c:pt idx="311">
                  <c:v>0.27200000000000002</c:v>
                </c:pt>
                <c:pt idx="312">
                  <c:v>0.27300000000000002</c:v>
                </c:pt>
                <c:pt idx="313">
                  <c:v>0.27400000000000002</c:v>
                </c:pt>
                <c:pt idx="314">
                  <c:v>0.27500000000000002</c:v>
                </c:pt>
                <c:pt idx="315">
                  <c:v>0.27600000000000002</c:v>
                </c:pt>
                <c:pt idx="316">
                  <c:v>0.27700000000000002</c:v>
                </c:pt>
                <c:pt idx="317">
                  <c:v>0.27700000000000002</c:v>
                </c:pt>
                <c:pt idx="318">
                  <c:v>0.27800000000000002</c:v>
                </c:pt>
                <c:pt idx="319">
                  <c:v>0.27900000000000003</c:v>
                </c:pt>
                <c:pt idx="320">
                  <c:v>0.27999999999999997</c:v>
                </c:pt>
                <c:pt idx="321">
                  <c:v>0.27999999999999997</c:v>
                </c:pt>
                <c:pt idx="322">
                  <c:v>0.28099999999999997</c:v>
                </c:pt>
                <c:pt idx="323">
                  <c:v>0.28199999999999997</c:v>
                </c:pt>
                <c:pt idx="324">
                  <c:v>0.28299999999999997</c:v>
                </c:pt>
                <c:pt idx="325">
                  <c:v>0.28399999999999997</c:v>
                </c:pt>
                <c:pt idx="326">
                  <c:v>0.28499999999999998</c:v>
                </c:pt>
                <c:pt idx="327">
                  <c:v>0.28499999999999998</c:v>
                </c:pt>
                <c:pt idx="328">
                  <c:v>0.28599999999999998</c:v>
                </c:pt>
                <c:pt idx="329">
                  <c:v>0.28699999999999998</c:v>
                </c:pt>
                <c:pt idx="330">
                  <c:v>0.28699999999999998</c:v>
                </c:pt>
                <c:pt idx="331">
                  <c:v>0.28799999999999998</c:v>
                </c:pt>
                <c:pt idx="332">
                  <c:v>0.28799999999999998</c:v>
                </c:pt>
                <c:pt idx="333">
                  <c:v>0.28899999999999998</c:v>
                </c:pt>
                <c:pt idx="334">
                  <c:v>0.28999999999999998</c:v>
                </c:pt>
                <c:pt idx="335">
                  <c:v>0.29099999999999998</c:v>
                </c:pt>
                <c:pt idx="336">
                  <c:v>0.29199999999999998</c:v>
                </c:pt>
                <c:pt idx="337">
                  <c:v>0.29299999999999998</c:v>
                </c:pt>
                <c:pt idx="338">
                  <c:v>0.29299999999999998</c:v>
                </c:pt>
                <c:pt idx="339">
                  <c:v>0.29399999999999998</c:v>
                </c:pt>
                <c:pt idx="340">
                  <c:v>0.29399999999999998</c:v>
                </c:pt>
                <c:pt idx="341">
                  <c:v>0.29599999999999999</c:v>
                </c:pt>
                <c:pt idx="342">
                  <c:v>0.29599999999999999</c:v>
                </c:pt>
                <c:pt idx="343">
                  <c:v>0.29699999999999999</c:v>
                </c:pt>
                <c:pt idx="344">
                  <c:v>0.29799999999999999</c:v>
                </c:pt>
                <c:pt idx="345">
                  <c:v>0.29799999999999999</c:v>
                </c:pt>
                <c:pt idx="346">
                  <c:v>0.29899999999999999</c:v>
                </c:pt>
                <c:pt idx="347">
                  <c:v>0.3</c:v>
                </c:pt>
                <c:pt idx="348">
                  <c:v>0.30099999999999999</c:v>
                </c:pt>
                <c:pt idx="349">
                  <c:v>0.30099999999999999</c:v>
                </c:pt>
                <c:pt idx="350">
                  <c:v>0.30199999999999999</c:v>
                </c:pt>
                <c:pt idx="351">
                  <c:v>0.30299999999999999</c:v>
                </c:pt>
                <c:pt idx="352">
                  <c:v>0.30299999999999999</c:v>
                </c:pt>
                <c:pt idx="353">
                  <c:v>0.30399999999999999</c:v>
                </c:pt>
                <c:pt idx="354">
                  <c:v>0.30499999999999999</c:v>
                </c:pt>
                <c:pt idx="355">
                  <c:v>0.30599999999999999</c:v>
                </c:pt>
                <c:pt idx="356">
                  <c:v>0.307</c:v>
                </c:pt>
                <c:pt idx="357">
                  <c:v>0.308</c:v>
                </c:pt>
                <c:pt idx="358">
                  <c:v>0.308</c:v>
                </c:pt>
                <c:pt idx="359">
                  <c:v>0.309</c:v>
                </c:pt>
                <c:pt idx="360">
                  <c:v>0.309</c:v>
                </c:pt>
                <c:pt idx="361">
                  <c:v>0.31</c:v>
                </c:pt>
                <c:pt idx="362">
                  <c:v>0.311</c:v>
                </c:pt>
                <c:pt idx="363">
                  <c:v>0.311</c:v>
                </c:pt>
                <c:pt idx="364">
                  <c:v>0.312</c:v>
                </c:pt>
                <c:pt idx="365">
                  <c:v>0.314</c:v>
                </c:pt>
                <c:pt idx="366">
                  <c:v>0.314</c:v>
                </c:pt>
                <c:pt idx="367">
                  <c:v>0.315</c:v>
                </c:pt>
                <c:pt idx="368">
                  <c:v>0.316</c:v>
                </c:pt>
                <c:pt idx="369">
                  <c:v>0.316</c:v>
                </c:pt>
                <c:pt idx="370">
                  <c:v>0.317</c:v>
                </c:pt>
                <c:pt idx="371">
                  <c:v>0.317</c:v>
                </c:pt>
                <c:pt idx="372">
                  <c:v>0.318</c:v>
                </c:pt>
                <c:pt idx="373">
                  <c:v>0.31900000000000001</c:v>
                </c:pt>
                <c:pt idx="374">
                  <c:v>0.31900000000000001</c:v>
                </c:pt>
                <c:pt idx="375">
                  <c:v>0.32</c:v>
                </c:pt>
                <c:pt idx="376">
                  <c:v>0.32</c:v>
                </c:pt>
                <c:pt idx="377">
                  <c:v>0.32100000000000001</c:v>
                </c:pt>
                <c:pt idx="378">
                  <c:v>0.32200000000000001</c:v>
                </c:pt>
                <c:pt idx="379">
                  <c:v>0.32300000000000001</c:v>
                </c:pt>
                <c:pt idx="380">
                  <c:v>0.32400000000000001</c:v>
                </c:pt>
                <c:pt idx="381">
                  <c:v>0.32400000000000001</c:v>
                </c:pt>
                <c:pt idx="382">
                  <c:v>0.32500000000000001</c:v>
                </c:pt>
                <c:pt idx="383">
                  <c:v>0.32500000000000001</c:v>
                </c:pt>
                <c:pt idx="384">
                  <c:v>0.32600000000000001</c:v>
                </c:pt>
                <c:pt idx="385">
                  <c:v>0.32600000000000001</c:v>
                </c:pt>
                <c:pt idx="386">
                  <c:v>0.32700000000000001</c:v>
                </c:pt>
                <c:pt idx="387">
                  <c:v>0.32700000000000001</c:v>
                </c:pt>
                <c:pt idx="388">
                  <c:v>0.32800000000000001</c:v>
                </c:pt>
                <c:pt idx="389">
                  <c:v>0.32900000000000001</c:v>
                </c:pt>
                <c:pt idx="390">
                  <c:v>0.32900000000000001</c:v>
                </c:pt>
                <c:pt idx="391">
                  <c:v>0.33</c:v>
                </c:pt>
                <c:pt idx="392">
                  <c:v>0.33100000000000002</c:v>
                </c:pt>
                <c:pt idx="393">
                  <c:v>0.33200000000000002</c:v>
                </c:pt>
                <c:pt idx="394">
                  <c:v>0.33200000000000002</c:v>
                </c:pt>
                <c:pt idx="395">
                  <c:v>0.33300000000000002</c:v>
                </c:pt>
                <c:pt idx="396">
                  <c:v>0.33400000000000002</c:v>
                </c:pt>
                <c:pt idx="397">
                  <c:v>0.33400000000000002</c:v>
                </c:pt>
                <c:pt idx="398">
                  <c:v>0.33500000000000002</c:v>
                </c:pt>
                <c:pt idx="399">
                  <c:v>0.33500000000000002</c:v>
                </c:pt>
                <c:pt idx="400">
                  <c:v>0.33500000000000002</c:v>
                </c:pt>
                <c:pt idx="401">
                  <c:v>0.33600000000000002</c:v>
                </c:pt>
                <c:pt idx="402">
                  <c:v>0.33700000000000002</c:v>
                </c:pt>
                <c:pt idx="403">
                  <c:v>0.33800000000000002</c:v>
                </c:pt>
                <c:pt idx="404">
                  <c:v>0.33800000000000002</c:v>
                </c:pt>
                <c:pt idx="405">
                  <c:v>0.33900000000000002</c:v>
                </c:pt>
                <c:pt idx="406">
                  <c:v>0.34</c:v>
                </c:pt>
                <c:pt idx="407">
                  <c:v>0.34</c:v>
                </c:pt>
                <c:pt idx="408">
                  <c:v>0.34100000000000003</c:v>
                </c:pt>
                <c:pt idx="409">
                  <c:v>0.34100000000000003</c:v>
                </c:pt>
                <c:pt idx="410">
                  <c:v>0.34200000000000003</c:v>
                </c:pt>
                <c:pt idx="411">
                  <c:v>0.34200000000000003</c:v>
                </c:pt>
                <c:pt idx="412">
                  <c:v>0.34299999999999997</c:v>
                </c:pt>
                <c:pt idx="413">
                  <c:v>0.34399999999999997</c:v>
                </c:pt>
                <c:pt idx="414">
                  <c:v>0.34399999999999997</c:v>
                </c:pt>
                <c:pt idx="415">
                  <c:v>0.34499999999999997</c:v>
                </c:pt>
                <c:pt idx="416">
                  <c:v>0.34499999999999997</c:v>
                </c:pt>
                <c:pt idx="417">
                  <c:v>0.34599999999999997</c:v>
                </c:pt>
                <c:pt idx="418">
                  <c:v>0.34699999999999998</c:v>
                </c:pt>
                <c:pt idx="419">
                  <c:v>0.34799999999999998</c:v>
                </c:pt>
                <c:pt idx="420">
                  <c:v>0.34799999999999998</c:v>
                </c:pt>
                <c:pt idx="421">
                  <c:v>0.34899999999999998</c:v>
                </c:pt>
                <c:pt idx="422">
                  <c:v>0.34899999999999998</c:v>
                </c:pt>
                <c:pt idx="423">
                  <c:v>0.35</c:v>
                </c:pt>
                <c:pt idx="424">
                  <c:v>0.35099999999999998</c:v>
                </c:pt>
                <c:pt idx="425">
                  <c:v>0.34799999999999998</c:v>
                </c:pt>
                <c:pt idx="426">
                  <c:v>0.32100000000000001</c:v>
                </c:pt>
                <c:pt idx="427">
                  <c:v>0.32100000000000001</c:v>
                </c:pt>
                <c:pt idx="428">
                  <c:v>0.32100000000000001</c:v>
                </c:pt>
                <c:pt idx="429">
                  <c:v>0.32100000000000001</c:v>
                </c:pt>
                <c:pt idx="430">
                  <c:v>0.32100000000000001</c:v>
                </c:pt>
                <c:pt idx="431">
                  <c:v>0.32100000000000001</c:v>
                </c:pt>
                <c:pt idx="432">
                  <c:v>0.32100000000000001</c:v>
                </c:pt>
                <c:pt idx="433">
                  <c:v>0.32100000000000001</c:v>
                </c:pt>
                <c:pt idx="434">
                  <c:v>0.32100000000000001</c:v>
                </c:pt>
                <c:pt idx="435">
                  <c:v>0.32100000000000001</c:v>
                </c:pt>
                <c:pt idx="436">
                  <c:v>0.32100000000000001</c:v>
                </c:pt>
                <c:pt idx="437">
                  <c:v>0.32100000000000001</c:v>
                </c:pt>
                <c:pt idx="438">
                  <c:v>0.32100000000000001</c:v>
                </c:pt>
                <c:pt idx="439">
                  <c:v>0.32100000000000001</c:v>
                </c:pt>
                <c:pt idx="440">
                  <c:v>0.32100000000000001</c:v>
                </c:pt>
                <c:pt idx="441">
                  <c:v>0.32100000000000001</c:v>
                </c:pt>
                <c:pt idx="442">
                  <c:v>0.32100000000000001</c:v>
                </c:pt>
                <c:pt idx="443">
                  <c:v>0.32100000000000001</c:v>
                </c:pt>
                <c:pt idx="444">
                  <c:v>0.32100000000000001</c:v>
                </c:pt>
                <c:pt idx="445">
                  <c:v>0.32100000000000001</c:v>
                </c:pt>
                <c:pt idx="446">
                  <c:v>0.32100000000000001</c:v>
                </c:pt>
                <c:pt idx="447">
                  <c:v>0.32100000000000001</c:v>
                </c:pt>
                <c:pt idx="448">
                  <c:v>0.32100000000000001</c:v>
                </c:pt>
                <c:pt idx="449">
                  <c:v>0.32100000000000001</c:v>
                </c:pt>
                <c:pt idx="450">
                  <c:v>0.32100000000000001</c:v>
                </c:pt>
                <c:pt idx="451">
                  <c:v>0.32100000000000001</c:v>
                </c:pt>
                <c:pt idx="452">
                  <c:v>0.32100000000000001</c:v>
                </c:pt>
                <c:pt idx="453">
                  <c:v>0.32100000000000001</c:v>
                </c:pt>
                <c:pt idx="454">
                  <c:v>0.32100000000000001</c:v>
                </c:pt>
                <c:pt idx="455">
                  <c:v>0.32100000000000001</c:v>
                </c:pt>
                <c:pt idx="456">
                  <c:v>0.32100000000000001</c:v>
                </c:pt>
                <c:pt idx="457">
                  <c:v>0.32100000000000001</c:v>
                </c:pt>
                <c:pt idx="458">
                  <c:v>0.32100000000000001</c:v>
                </c:pt>
                <c:pt idx="459">
                  <c:v>0.32100000000000001</c:v>
                </c:pt>
                <c:pt idx="460">
                  <c:v>0.32100000000000001</c:v>
                </c:pt>
                <c:pt idx="461">
                  <c:v>0.32100000000000001</c:v>
                </c:pt>
                <c:pt idx="462">
                  <c:v>0.32100000000000001</c:v>
                </c:pt>
                <c:pt idx="463">
                  <c:v>0.32200000000000001</c:v>
                </c:pt>
                <c:pt idx="464">
                  <c:v>0.32200000000000001</c:v>
                </c:pt>
                <c:pt idx="465">
                  <c:v>0.32200000000000001</c:v>
                </c:pt>
                <c:pt idx="466">
                  <c:v>0.32200000000000001</c:v>
                </c:pt>
                <c:pt idx="467">
                  <c:v>0.32300000000000001</c:v>
                </c:pt>
                <c:pt idx="468">
                  <c:v>0.32300000000000001</c:v>
                </c:pt>
                <c:pt idx="469">
                  <c:v>0.32300000000000001</c:v>
                </c:pt>
                <c:pt idx="470">
                  <c:v>0.32300000000000001</c:v>
                </c:pt>
                <c:pt idx="471">
                  <c:v>0.32300000000000001</c:v>
                </c:pt>
                <c:pt idx="472">
                  <c:v>0.32300000000000001</c:v>
                </c:pt>
                <c:pt idx="473">
                  <c:v>0.32300000000000001</c:v>
                </c:pt>
                <c:pt idx="474">
                  <c:v>0.32400000000000001</c:v>
                </c:pt>
                <c:pt idx="475">
                  <c:v>0.32400000000000001</c:v>
                </c:pt>
                <c:pt idx="476">
                  <c:v>0.32500000000000001</c:v>
                </c:pt>
                <c:pt idx="477">
                  <c:v>0.32500000000000001</c:v>
                </c:pt>
                <c:pt idx="478">
                  <c:v>0.32500000000000001</c:v>
                </c:pt>
                <c:pt idx="479">
                  <c:v>0.32600000000000001</c:v>
                </c:pt>
                <c:pt idx="480">
                  <c:v>0.32600000000000001</c:v>
                </c:pt>
                <c:pt idx="481">
                  <c:v>0.32600000000000001</c:v>
                </c:pt>
                <c:pt idx="482">
                  <c:v>0.32600000000000001</c:v>
                </c:pt>
                <c:pt idx="483">
                  <c:v>0.32600000000000001</c:v>
                </c:pt>
                <c:pt idx="484">
                  <c:v>0.32600000000000001</c:v>
                </c:pt>
                <c:pt idx="485">
                  <c:v>0.32600000000000001</c:v>
                </c:pt>
                <c:pt idx="486">
                  <c:v>0.32700000000000001</c:v>
                </c:pt>
                <c:pt idx="487">
                  <c:v>0.32700000000000001</c:v>
                </c:pt>
                <c:pt idx="488">
                  <c:v>0.32800000000000001</c:v>
                </c:pt>
                <c:pt idx="489">
                  <c:v>0.32800000000000001</c:v>
                </c:pt>
                <c:pt idx="490">
                  <c:v>0.32800000000000001</c:v>
                </c:pt>
                <c:pt idx="491">
                  <c:v>0.32900000000000001</c:v>
                </c:pt>
                <c:pt idx="492">
                  <c:v>0.32900000000000001</c:v>
                </c:pt>
                <c:pt idx="493">
                  <c:v>0.32900000000000001</c:v>
                </c:pt>
                <c:pt idx="494">
                  <c:v>0.32900000000000001</c:v>
                </c:pt>
                <c:pt idx="495">
                  <c:v>0.33</c:v>
                </c:pt>
                <c:pt idx="496">
                  <c:v>0.33</c:v>
                </c:pt>
                <c:pt idx="497">
                  <c:v>0.33</c:v>
                </c:pt>
                <c:pt idx="498">
                  <c:v>0.33</c:v>
                </c:pt>
                <c:pt idx="499">
                  <c:v>0.33</c:v>
                </c:pt>
                <c:pt idx="500">
                  <c:v>0.33100000000000002</c:v>
                </c:pt>
                <c:pt idx="501">
                  <c:v>0.33100000000000002</c:v>
                </c:pt>
                <c:pt idx="502">
                  <c:v>0.33200000000000002</c:v>
                </c:pt>
                <c:pt idx="503">
                  <c:v>0.33200000000000002</c:v>
                </c:pt>
                <c:pt idx="504">
                  <c:v>0.33200000000000002</c:v>
                </c:pt>
                <c:pt idx="505">
                  <c:v>0.33200000000000002</c:v>
                </c:pt>
                <c:pt idx="506">
                  <c:v>0.33200000000000002</c:v>
                </c:pt>
                <c:pt idx="507">
                  <c:v>0.33200000000000002</c:v>
                </c:pt>
                <c:pt idx="508">
                  <c:v>0.33300000000000002</c:v>
                </c:pt>
                <c:pt idx="509">
                  <c:v>0.33300000000000002</c:v>
                </c:pt>
                <c:pt idx="510">
                  <c:v>0.33300000000000002</c:v>
                </c:pt>
                <c:pt idx="511">
                  <c:v>0.33400000000000002</c:v>
                </c:pt>
                <c:pt idx="512">
                  <c:v>0.33400000000000002</c:v>
                </c:pt>
                <c:pt idx="513">
                  <c:v>0.33400000000000002</c:v>
                </c:pt>
                <c:pt idx="514">
                  <c:v>0.33400000000000002</c:v>
                </c:pt>
                <c:pt idx="515">
                  <c:v>0.33400000000000002</c:v>
                </c:pt>
                <c:pt idx="516">
                  <c:v>0.33400000000000002</c:v>
                </c:pt>
                <c:pt idx="517">
                  <c:v>0.33400000000000002</c:v>
                </c:pt>
                <c:pt idx="518">
                  <c:v>0.33400000000000002</c:v>
                </c:pt>
                <c:pt idx="519">
                  <c:v>0.33500000000000002</c:v>
                </c:pt>
                <c:pt idx="520">
                  <c:v>0.33500000000000002</c:v>
                </c:pt>
                <c:pt idx="521">
                  <c:v>0.33500000000000002</c:v>
                </c:pt>
                <c:pt idx="522">
                  <c:v>0.33500000000000002</c:v>
                </c:pt>
                <c:pt idx="523">
                  <c:v>0.33600000000000002</c:v>
                </c:pt>
                <c:pt idx="524">
                  <c:v>0.33600000000000002</c:v>
                </c:pt>
                <c:pt idx="525">
                  <c:v>0.33600000000000002</c:v>
                </c:pt>
                <c:pt idx="526">
                  <c:v>0.33600000000000002</c:v>
                </c:pt>
                <c:pt idx="527">
                  <c:v>0.33600000000000002</c:v>
                </c:pt>
                <c:pt idx="528">
                  <c:v>0.33600000000000002</c:v>
                </c:pt>
                <c:pt idx="529">
                  <c:v>0.33600000000000002</c:v>
                </c:pt>
                <c:pt idx="530">
                  <c:v>0.33700000000000002</c:v>
                </c:pt>
                <c:pt idx="531">
                  <c:v>0.33700000000000002</c:v>
                </c:pt>
                <c:pt idx="532">
                  <c:v>0.33700000000000002</c:v>
                </c:pt>
                <c:pt idx="533">
                  <c:v>0.33700000000000002</c:v>
                </c:pt>
                <c:pt idx="534">
                  <c:v>0.33800000000000002</c:v>
                </c:pt>
                <c:pt idx="535">
                  <c:v>0.33800000000000002</c:v>
                </c:pt>
                <c:pt idx="536">
                  <c:v>0.33800000000000002</c:v>
                </c:pt>
                <c:pt idx="537">
                  <c:v>0.33800000000000002</c:v>
                </c:pt>
                <c:pt idx="538">
                  <c:v>0.33800000000000002</c:v>
                </c:pt>
                <c:pt idx="539">
                  <c:v>0.33900000000000002</c:v>
                </c:pt>
                <c:pt idx="540">
                  <c:v>0.33900000000000002</c:v>
                </c:pt>
                <c:pt idx="541">
                  <c:v>0.33900000000000002</c:v>
                </c:pt>
                <c:pt idx="542">
                  <c:v>0.33900000000000002</c:v>
                </c:pt>
                <c:pt idx="543">
                  <c:v>0.34</c:v>
                </c:pt>
                <c:pt idx="544">
                  <c:v>0.34</c:v>
                </c:pt>
                <c:pt idx="545">
                  <c:v>0.34</c:v>
                </c:pt>
                <c:pt idx="546">
                  <c:v>0.34</c:v>
                </c:pt>
                <c:pt idx="547">
                  <c:v>0.34</c:v>
                </c:pt>
                <c:pt idx="548">
                  <c:v>0.34</c:v>
                </c:pt>
                <c:pt idx="549">
                  <c:v>0.34100000000000003</c:v>
                </c:pt>
                <c:pt idx="550">
                  <c:v>0.34100000000000003</c:v>
                </c:pt>
                <c:pt idx="551">
                  <c:v>0.34100000000000003</c:v>
                </c:pt>
                <c:pt idx="552">
                  <c:v>0.34100000000000003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EF73-4556-856C-98493AA1D4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692160"/>
        <c:axId val="103723008"/>
      </c:scatterChart>
      <c:valAx>
        <c:axId val="103692160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Horizontal displacement [mm]</a:t>
                </a:r>
              </a:p>
            </c:rich>
          </c:tx>
          <c:layout/>
          <c:overlay val="0"/>
        </c:title>
        <c:numFmt formatCode="0,000" sourceLinked="1"/>
        <c:majorTickMark val="out"/>
        <c:minorTickMark val="none"/>
        <c:tickLblPos val="nextTo"/>
        <c:crossAx val="103723008"/>
        <c:crosses val="autoZero"/>
        <c:crossBetween val="midCat"/>
        <c:majorUnit val="0.5"/>
      </c:valAx>
      <c:valAx>
        <c:axId val="103723008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/>
                  <a:t>Vertical displacement [mm]</a:t>
                </a:r>
              </a:p>
            </c:rich>
          </c:tx>
          <c:layout/>
          <c:overlay val="0"/>
        </c:title>
        <c:numFmt formatCode="0,000" sourceLinked="1"/>
        <c:majorTickMark val="out"/>
        <c:minorTickMark val="none"/>
        <c:tickLblPos val="nextTo"/>
        <c:crossAx val="10369216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1376847727231312"/>
          <c:y val="0.13835735785510625"/>
          <c:w val="0.28860368725430591"/>
          <c:h val="7.4530285220251721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/>
              <a:t>Horizontal displacement vs. Shear strain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1996217953550035"/>
          <c:y val="0.23074196988451121"/>
          <c:w val="0.78919752457794756"/>
          <c:h val="0.6352454680401825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'Shear box'!$C$2</c:f>
              <c:strCache>
                <c:ptCount val="1"/>
                <c:pt idx="0">
                  <c:v>Heerlen sept. 2018</c:v>
                </c:pt>
              </c:strCache>
            </c:strRef>
          </c:tx>
          <c:marker>
            <c:symbol val="none"/>
          </c:marker>
          <c:xVal>
            <c:numRef>
              <c:f>'Input data from mp3'!$T$2:$T$2393</c:f>
              <c:numCache>
                <c:formatCode>General</c:formatCode>
                <c:ptCount val="239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1.4423076923076903E-4</c:v>
                </c:pt>
                <c:pt idx="12">
                  <c:v>1.9230769230769214E-4</c:v>
                </c:pt>
                <c:pt idx="13">
                  <c:v>1.9230769230769214E-4</c:v>
                </c:pt>
                <c:pt idx="14">
                  <c:v>1.9230769230769214E-4</c:v>
                </c:pt>
                <c:pt idx="15">
                  <c:v>4.3269230769230738E-4</c:v>
                </c:pt>
                <c:pt idx="16">
                  <c:v>7.2115384615384598E-4</c:v>
                </c:pt>
                <c:pt idx="17">
                  <c:v>8.6538461538461509E-4</c:v>
                </c:pt>
                <c:pt idx="18">
                  <c:v>1.0576923076923074E-3</c:v>
                </c:pt>
                <c:pt idx="19">
                  <c:v>1.2019230769230768E-3</c:v>
                </c:pt>
                <c:pt idx="20">
                  <c:v>1.5384615384615385E-3</c:v>
                </c:pt>
                <c:pt idx="21">
                  <c:v>1.7307692307692306E-3</c:v>
                </c:pt>
                <c:pt idx="22">
                  <c:v>1.9230769230769227E-3</c:v>
                </c:pt>
                <c:pt idx="23">
                  <c:v>2.3076923076923075E-3</c:v>
                </c:pt>
                <c:pt idx="24">
                  <c:v>2.5480769230769229E-3</c:v>
                </c:pt>
                <c:pt idx="25">
                  <c:v>2.8846153846153843E-3</c:v>
                </c:pt>
                <c:pt idx="26">
                  <c:v>3.1250000000000002E-3</c:v>
                </c:pt>
                <c:pt idx="27">
                  <c:v>3.4615384615384612E-3</c:v>
                </c:pt>
                <c:pt idx="28">
                  <c:v>3.7980769230769222E-3</c:v>
                </c:pt>
                <c:pt idx="29">
                  <c:v>4.0865384615384609E-3</c:v>
                </c:pt>
                <c:pt idx="30">
                  <c:v>4.5192307692307693E-3</c:v>
                </c:pt>
                <c:pt idx="31">
                  <c:v>4.8557692307692312E-3</c:v>
                </c:pt>
                <c:pt idx="32">
                  <c:v>5.2403846153846155E-3</c:v>
                </c:pt>
                <c:pt idx="33">
                  <c:v>5.5769230769230765E-3</c:v>
                </c:pt>
                <c:pt idx="34">
                  <c:v>6.0576923076923073E-3</c:v>
                </c:pt>
                <c:pt idx="35">
                  <c:v>6.4903846153846157E-3</c:v>
                </c:pt>
                <c:pt idx="36">
                  <c:v>6.8269230769230776E-3</c:v>
                </c:pt>
                <c:pt idx="37">
                  <c:v>7.4038461538461532E-3</c:v>
                </c:pt>
                <c:pt idx="38">
                  <c:v>7.7403846153846143E-3</c:v>
                </c:pt>
                <c:pt idx="39">
                  <c:v>8.221153846153845E-3</c:v>
                </c:pt>
                <c:pt idx="40">
                  <c:v>8.6057692307692293E-3</c:v>
                </c:pt>
                <c:pt idx="41">
                  <c:v>9.0865384615384619E-3</c:v>
                </c:pt>
                <c:pt idx="42">
                  <c:v>9.5673076923076927E-3</c:v>
                </c:pt>
                <c:pt idx="43">
                  <c:v>9.951923076923077E-3</c:v>
                </c:pt>
                <c:pt idx="44">
                  <c:v>1.0480769230769229E-2</c:v>
                </c:pt>
                <c:pt idx="45">
                  <c:v>1.0865384615384614E-2</c:v>
                </c:pt>
                <c:pt idx="46">
                  <c:v>1.1346153846153844E-2</c:v>
                </c:pt>
                <c:pt idx="47">
                  <c:v>1.173076923076923E-2</c:v>
                </c:pt>
                <c:pt idx="48">
                  <c:v>1.2259615384615384E-2</c:v>
                </c:pt>
                <c:pt idx="49">
                  <c:v>1.2644230769230769E-2</c:v>
                </c:pt>
                <c:pt idx="50">
                  <c:v>1.3125000000000001E-2</c:v>
                </c:pt>
                <c:pt idx="51">
                  <c:v>1.3509615384615382E-2</c:v>
                </c:pt>
                <c:pt idx="52">
                  <c:v>1.4086538461538459E-2</c:v>
                </c:pt>
                <c:pt idx="53">
                  <c:v>1.4471153846153845E-2</c:v>
                </c:pt>
                <c:pt idx="54">
                  <c:v>1.4999999999999999E-2</c:v>
                </c:pt>
                <c:pt idx="55">
                  <c:v>1.5528846153846153E-2</c:v>
                </c:pt>
                <c:pt idx="56">
                  <c:v>1.5913461538461536E-2</c:v>
                </c:pt>
                <c:pt idx="57">
                  <c:v>1.644230769230769E-2</c:v>
                </c:pt>
                <c:pt idx="58">
                  <c:v>1.6826923076923076E-2</c:v>
                </c:pt>
                <c:pt idx="59">
                  <c:v>1.735576923076923E-2</c:v>
                </c:pt>
                <c:pt idx="60">
                  <c:v>1.7884615384615384E-2</c:v>
                </c:pt>
                <c:pt idx="61">
                  <c:v>1.8317307692307692E-2</c:v>
                </c:pt>
                <c:pt idx="62">
                  <c:v>1.8846153846153842E-2</c:v>
                </c:pt>
                <c:pt idx="63">
                  <c:v>1.9230769230769228E-2</c:v>
                </c:pt>
                <c:pt idx="64">
                  <c:v>1.9807692307692307E-2</c:v>
                </c:pt>
                <c:pt idx="65">
                  <c:v>2.019230769230769E-2</c:v>
                </c:pt>
                <c:pt idx="66">
                  <c:v>2.0721153846153844E-2</c:v>
                </c:pt>
                <c:pt idx="67">
                  <c:v>2.1249999999999998E-2</c:v>
                </c:pt>
                <c:pt idx="68">
                  <c:v>2.1682692307692306E-2</c:v>
                </c:pt>
                <c:pt idx="69">
                  <c:v>2.2259615384615381E-2</c:v>
                </c:pt>
                <c:pt idx="70">
                  <c:v>2.2644230769230767E-2</c:v>
                </c:pt>
                <c:pt idx="71">
                  <c:v>2.3221153846153846E-2</c:v>
                </c:pt>
                <c:pt idx="72">
                  <c:v>2.3653846153846154E-2</c:v>
                </c:pt>
                <c:pt idx="73">
                  <c:v>2.4182692307692308E-2</c:v>
                </c:pt>
                <c:pt idx="74">
                  <c:v>2.4615384615384615E-2</c:v>
                </c:pt>
                <c:pt idx="75">
                  <c:v>2.5192307692307691E-2</c:v>
                </c:pt>
                <c:pt idx="76">
                  <c:v>2.5721153846153848E-2</c:v>
                </c:pt>
                <c:pt idx="77">
                  <c:v>2.6346153846153849E-2</c:v>
                </c:pt>
                <c:pt idx="78">
                  <c:v>2.6730769230769232E-2</c:v>
                </c:pt>
                <c:pt idx="79">
                  <c:v>2.7259615384615386E-2</c:v>
                </c:pt>
                <c:pt idx="80">
                  <c:v>2.7836538461538465E-2</c:v>
                </c:pt>
                <c:pt idx="81">
                  <c:v>2.8269230769230772E-2</c:v>
                </c:pt>
                <c:pt idx="82">
                  <c:v>2.8846153846153848E-2</c:v>
                </c:pt>
                <c:pt idx="83">
                  <c:v>2.9278846153846152E-2</c:v>
                </c:pt>
                <c:pt idx="84">
                  <c:v>2.9807692307692306E-2</c:v>
                </c:pt>
                <c:pt idx="85">
                  <c:v>3.0288461538461538E-2</c:v>
                </c:pt>
                <c:pt idx="86">
                  <c:v>3.1105769230769232E-2</c:v>
                </c:pt>
                <c:pt idx="87">
                  <c:v>3.1634615384615386E-2</c:v>
                </c:pt>
                <c:pt idx="88">
                  <c:v>3.2067307692307694E-2</c:v>
                </c:pt>
                <c:pt idx="89">
                  <c:v>3.2596153846153844E-2</c:v>
                </c:pt>
                <c:pt idx="90">
                  <c:v>3.298076923076923E-2</c:v>
                </c:pt>
                <c:pt idx="91">
                  <c:v>3.3557692307692309E-2</c:v>
                </c:pt>
                <c:pt idx="92">
                  <c:v>3.3990384615384617E-2</c:v>
                </c:pt>
                <c:pt idx="93">
                  <c:v>3.4567307692307696E-2</c:v>
                </c:pt>
                <c:pt idx="94">
                  <c:v>3.5000000000000003E-2</c:v>
                </c:pt>
                <c:pt idx="95">
                  <c:v>3.5528846153846154E-2</c:v>
                </c:pt>
                <c:pt idx="96">
                  <c:v>3.5961538461538461E-2</c:v>
                </c:pt>
                <c:pt idx="97">
                  <c:v>3.653846153846154E-2</c:v>
                </c:pt>
                <c:pt idx="98">
                  <c:v>3.7067307692307691E-2</c:v>
                </c:pt>
                <c:pt idx="99">
                  <c:v>3.7451923076923077E-2</c:v>
                </c:pt>
                <c:pt idx="100">
                  <c:v>3.8028846153846156E-2</c:v>
                </c:pt>
                <c:pt idx="101">
                  <c:v>3.8461538461538464E-2</c:v>
                </c:pt>
                <c:pt idx="102">
                  <c:v>3.8990384615384614E-2</c:v>
                </c:pt>
                <c:pt idx="103">
                  <c:v>3.9423076923076922E-2</c:v>
                </c:pt>
                <c:pt idx="104">
                  <c:v>0.04</c:v>
                </c:pt>
                <c:pt idx="105">
                  <c:v>4.0528846153846158E-2</c:v>
                </c:pt>
                <c:pt idx="106">
                  <c:v>4.0961538461538466E-2</c:v>
                </c:pt>
                <c:pt idx="107">
                  <c:v>4.158653846153846E-2</c:v>
                </c:pt>
                <c:pt idx="108">
                  <c:v>4.2019230769230767E-2</c:v>
                </c:pt>
                <c:pt idx="109">
                  <c:v>4.2548076923076925E-2</c:v>
                </c:pt>
                <c:pt idx="110">
                  <c:v>4.2980769230769232E-2</c:v>
                </c:pt>
                <c:pt idx="111">
                  <c:v>4.3557692307692304E-2</c:v>
                </c:pt>
                <c:pt idx="112">
                  <c:v>4.4086538461538462E-2</c:v>
                </c:pt>
                <c:pt idx="113">
                  <c:v>4.4567307692307691E-2</c:v>
                </c:pt>
                <c:pt idx="114">
                  <c:v>4.514423076923077E-2</c:v>
                </c:pt>
                <c:pt idx="115">
                  <c:v>4.5576923076923077E-2</c:v>
                </c:pt>
                <c:pt idx="116">
                  <c:v>4.6201923076923078E-2</c:v>
                </c:pt>
                <c:pt idx="117">
                  <c:v>4.6634615384615385E-2</c:v>
                </c:pt>
                <c:pt idx="118">
                  <c:v>4.7211538461538458E-2</c:v>
                </c:pt>
                <c:pt idx="119">
                  <c:v>4.7692307692307694E-2</c:v>
                </c:pt>
                <c:pt idx="120">
                  <c:v>4.8221153846153837E-2</c:v>
                </c:pt>
                <c:pt idx="121">
                  <c:v>4.8653846153846152E-2</c:v>
                </c:pt>
                <c:pt idx="122">
                  <c:v>4.9230769230769231E-2</c:v>
                </c:pt>
                <c:pt idx="123">
                  <c:v>4.9663461538461531E-2</c:v>
                </c:pt>
                <c:pt idx="124">
                  <c:v>5.024038461538461E-2</c:v>
                </c:pt>
                <c:pt idx="125">
                  <c:v>5.0817307692307689E-2</c:v>
                </c:pt>
                <c:pt idx="126">
                  <c:v>5.1298076923076918E-2</c:v>
                </c:pt>
                <c:pt idx="127">
                  <c:v>5.1874999999999998E-2</c:v>
                </c:pt>
                <c:pt idx="128">
                  <c:v>5.2307692307692298E-2</c:v>
                </c:pt>
                <c:pt idx="129">
                  <c:v>5.2884615384615377E-2</c:v>
                </c:pt>
                <c:pt idx="130">
                  <c:v>5.3461538461538456E-2</c:v>
                </c:pt>
                <c:pt idx="131">
                  <c:v>5.3942307692307685E-2</c:v>
                </c:pt>
                <c:pt idx="132">
                  <c:v>5.4471153846153843E-2</c:v>
                </c:pt>
                <c:pt idx="133">
                  <c:v>5.490384615384615E-2</c:v>
                </c:pt>
                <c:pt idx="134">
                  <c:v>5.5576923076923072E-2</c:v>
                </c:pt>
                <c:pt idx="135">
                  <c:v>5.6057692307692301E-2</c:v>
                </c:pt>
                <c:pt idx="136">
                  <c:v>5.663461538461538E-2</c:v>
                </c:pt>
                <c:pt idx="137">
                  <c:v>5.7067307692307681E-2</c:v>
                </c:pt>
                <c:pt idx="138">
                  <c:v>5.764423076923076E-2</c:v>
                </c:pt>
                <c:pt idx="139">
                  <c:v>5.8076923076923075E-2</c:v>
                </c:pt>
                <c:pt idx="140">
                  <c:v>5.8653846153846154E-2</c:v>
                </c:pt>
                <c:pt idx="141">
                  <c:v>5.9086538461538454E-2</c:v>
                </c:pt>
                <c:pt idx="142">
                  <c:v>5.9663461538461533E-2</c:v>
                </c:pt>
                <c:pt idx="143">
                  <c:v>6.0288461538461534E-2</c:v>
                </c:pt>
                <c:pt idx="144">
                  <c:v>6.067307692307692E-2</c:v>
                </c:pt>
                <c:pt idx="145">
                  <c:v>6.1249999999999999E-2</c:v>
                </c:pt>
                <c:pt idx="146">
                  <c:v>6.1682692307692299E-2</c:v>
                </c:pt>
                <c:pt idx="147">
                  <c:v>6.221153846153845E-2</c:v>
                </c:pt>
                <c:pt idx="148">
                  <c:v>6.2644230769230758E-2</c:v>
                </c:pt>
                <c:pt idx="149">
                  <c:v>6.3269230769230758E-2</c:v>
                </c:pt>
                <c:pt idx="150">
                  <c:v>6.384615384615383E-2</c:v>
                </c:pt>
                <c:pt idx="151">
                  <c:v>6.4278846153846145E-2</c:v>
                </c:pt>
                <c:pt idx="152">
                  <c:v>6.4903846153846145E-2</c:v>
                </c:pt>
                <c:pt idx="153">
                  <c:v>6.533653846153846E-2</c:v>
                </c:pt>
                <c:pt idx="154">
                  <c:v>6.5865384615384603E-2</c:v>
                </c:pt>
                <c:pt idx="155">
                  <c:v>6.6442307692307689E-2</c:v>
                </c:pt>
                <c:pt idx="156">
                  <c:v>6.6875000000000004E-2</c:v>
                </c:pt>
                <c:pt idx="157">
                  <c:v>6.7451923076923076E-2</c:v>
                </c:pt>
                <c:pt idx="158">
                  <c:v>6.7884615384615377E-2</c:v>
                </c:pt>
                <c:pt idx="159">
                  <c:v>6.8317307692307677E-2</c:v>
                </c:pt>
                <c:pt idx="160">
                  <c:v>6.8942307692307692E-2</c:v>
                </c:pt>
                <c:pt idx="161">
                  <c:v>6.9374999999999992E-2</c:v>
                </c:pt>
                <c:pt idx="162">
                  <c:v>6.9999999999999993E-2</c:v>
                </c:pt>
                <c:pt idx="163">
                  <c:v>7.0576923076923079E-2</c:v>
                </c:pt>
                <c:pt idx="164">
                  <c:v>7.1009615384615379E-2</c:v>
                </c:pt>
                <c:pt idx="165">
                  <c:v>7.1538461538461537E-2</c:v>
                </c:pt>
                <c:pt idx="166">
                  <c:v>7.1971153846153837E-2</c:v>
                </c:pt>
                <c:pt idx="167">
                  <c:v>7.254807692307691E-2</c:v>
                </c:pt>
                <c:pt idx="168">
                  <c:v>7.3124999999999996E-2</c:v>
                </c:pt>
                <c:pt idx="169">
                  <c:v>7.355769230769231E-2</c:v>
                </c:pt>
                <c:pt idx="170">
                  <c:v>7.4182692307692297E-2</c:v>
                </c:pt>
                <c:pt idx="171">
                  <c:v>7.4615384615384611E-2</c:v>
                </c:pt>
                <c:pt idx="172">
                  <c:v>7.5240384615384612E-2</c:v>
                </c:pt>
                <c:pt idx="173">
                  <c:v>7.5721153846153841E-2</c:v>
                </c:pt>
                <c:pt idx="174">
                  <c:v>7.6298076923076913E-2</c:v>
                </c:pt>
                <c:pt idx="175">
                  <c:v>7.6874999999999999E-2</c:v>
                </c:pt>
                <c:pt idx="176">
                  <c:v>7.7307692307692299E-2</c:v>
                </c:pt>
                <c:pt idx="177">
                  <c:v>7.7884615384615372E-2</c:v>
                </c:pt>
                <c:pt idx="178">
                  <c:v>7.8365384615384601E-2</c:v>
                </c:pt>
                <c:pt idx="179">
                  <c:v>7.8990384615384615E-2</c:v>
                </c:pt>
                <c:pt idx="180">
                  <c:v>7.9423076923076916E-2</c:v>
                </c:pt>
                <c:pt idx="181">
                  <c:v>8.0096153846153845E-2</c:v>
                </c:pt>
                <c:pt idx="182">
                  <c:v>8.0528846153846145E-2</c:v>
                </c:pt>
                <c:pt idx="183">
                  <c:v>8.1153846153846146E-2</c:v>
                </c:pt>
                <c:pt idx="184">
                  <c:v>8.1682692307692303E-2</c:v>
                </c:pt>
                <c:pt idx="185">
                  <c:v>8.2259615384615375E-2</c:v>
                </c:pt>
                <c:pt idx="186">
                  <c:v>8.269230769230769E-2</c:v>
                </c:pt>
                <c:pt idx="187">
                  <c:v>8.3269230769230762E-2</c:v>
                </c:pt>
                <c:pt idx="188">
                  <c:v>8.3846153846153848E-2</c:v>
                </c:pt>
                <c:pt idx="189">
                  <c:v>8.4326923076923077E-2</c:v>
                </c:pt>
                <c:pt idx="190">
                  <c:v>8.4903846153846149E-2</c:v>
                </c:pt>
                <c:pt idx="191">
                  <c:v>8.5384615384615378E-2</c:v>
                </c:pt>
                <c:pt idx="192">
                  <c:v>8.6009615384615379E-2</c:v>
                </c:pt>
                <c:pt idx="193">
                  <c:v>8.6442307692307679E-2</c:v>
                </c:pt>
                <c:pt idx="194">
                  <c:v>8.706730769230768E-2</c:v>
                </c:pt>
                <c:pt idx="195">
                  <c:v>8.7692307692307681E-2</c:v>
                </c:pt>
                <c:pt idx="196">
                  <c:v>8.817307692307691E-2</c:v>
                </c:pt>
                <c:pt idx="197">
                  <c:v>8.8749999999999996E-2</c:v>
                </c:pt>
                <c:pt idx="198">
                  <c:v>8.918269230769231E-2</c:v>
                </c:pt>
                <c:pt idx="199">
                  <c:v>8.9759615384615382E-2</c:v>
                </c:pt>
                <c:pt idx="200">
                  <c:v>9.0144230769230768E-2</c:v>
                </c:pt>
                <c:pt idx="201">
                  <c:v>9.0769230769230755E-2</c:v>
                </c:pt>
                <c:pt idx="202">
                  <c:v>9.1201923076923069E-2</c:v>
                </c:pt>
                <c:pt idx="203">
                  <c:v>9.2019230769230756E-2</c:v>
                </c:pt>
                <c:pt idx="204">
                  <c:v>9.2499999999999999E-2</c:v>
                </c:pt>
                <c:pt idx="205">
                  <c:v>9.3076923076923071E-2</c:v>
                </c:pt>
                <c:pt idx="206">
                  <c:v>9.3509615384615372E-2</c:v>
                </c:pt>
                <c:pt idx="207">
                  <c:v>9.4038461538461529E-2</c:v>
                </c:pt>
                <c:pt idx="208">
                  <c:v>9.4567307692307687E-2</c:v>
                </c:pt>
                <c:pt idx="209">
                  <c:v>9.5000000000000001E-2</c:v>
                </c:pt>
                <c:pt idx="210">
                  <c:v>9.5576923076923073E-2</c:v>
                </c:pt>
                <c:pt idx="211">
                  <c:v>9.6009615384615374E-2</c:v>
                </c:pt>
                <c:pt idx="212">
                  <c:v>9.658653846153846E-2</c:v>
                </c:pt>
                <c:pt idx="213">
                  <c:v>9.7211538461538474E-2</c:v>
                </c:pt>
                <c:pt idx="214">
                  <c:v>9.7692307692307689E-2</c:v>
                </c:pt>
                <c:pt idx="215">
                  <c:v>9.8365384615384618E-2</c:v>
                </c:pt>
                <c:pt idx="216">
                  <c:v>9.8798076923076933E-2</c:v>
                </c:pt>
                <c:pt idx="217">
                  <c:v>9.9375000000000005E-2</c:v>
                </c:pt>
                <c:pt idx="218">
                  <c:v>9.9807692307692306E-2</c:v>
                </c:pt>
                <c:pt idx="219">
                  <c:v>0.10038461538461539</c:v>
                </c:pt>
                <c:pt idx="220">
                  <c:v>0.10096153846153846</c:v>
                </c:pt>
                <c:pt idx="221">
                  <c:v>0.10144230769230771</c:v>
                </c:pt>
                <c:pt idx="222">
                  <c:v>0.10206730769230769</c:v>
                </c:pt>
                <c:pt idx="223">
                  <c:v>0.10250000000000001</c:v>
                </c:pt>
                <c:pt idx="224">
                  <c:v>0.10312499999999999</c:v>
                </c:pt>
                <c:pt idx="225">
                  <c:v>0.10355769230769232</c:v>
                </c:pt>
                <c:pt idx="226">
                  <c:v>0.10418269230769232</c:v>
                </c:pt>
                <c:pt idx="227">
                  <c:v>0.10461538461538462</c:v>
                </c:pt>
                <c:pt idx="228">
                  <c:v>0.1051923076923077</c:v>
                </c:pt>
                <c:pt idx="229">
                  <c:v>0.10557692307692308</c:v>
                </c:pt>
                <c:pt idx="230">
                  <c:v>0.10610576923076924</c:v>
                </c:pt>
                <c:pt idx="231">
                  <c:v>0.10658653846153847</c:v>
                </c:pt>
                <c:pt idx="232">
                  <c:v>0.1072596153846154</c:v>
                </c:pt>
                <c:pt idx="233">
                  <c:v>0.10778846153846154</c:v>
                </c:pt>
                <c:pt idx="234">
                  <c:v>0.1083173076923077</c:v>
                </c:pt>
                <c:pt idx="235">
                  <c:v>0.10875</c:v>
                </c:pt>
                <c:pt idx="236">
                  <c:v>0.10932692307692307</c:v>
                </c:pt>
                <c:pt idx="237">
                  <c:v>0.10985576923076923</c:v>
                </c:pt>
                <c:pt idx="238">
                  <c:v>0.11038461538461539</c:v>
                </c:pt>
                <c:pt idx="239">
                  <c:v>0.1108173076923077</c:v>
                </c:pt>
                <c:pt idx="240">
                  <c:v>0.11129807692307692</c:v>
                </c:pt>
                <c:pt idx="241">
                  <c:v>0.11173076923076924</c:v>
                </c:pt>
                <c:pt idx="242">
                  <c:v>0.11235576923076923</c:v>
                </c:pt>
                <c:pt idx="243">
                  <c:v>0.11283653846153846</c:v>
                </c:pt>
                <c:pt idx="244">
                  <c:v>0.11336538461538462</c:v>
                </c:pt>
                <c:pt idx="245">
                  <c:v>0.11394230769230769</c:v>
                </c:pt>
                <c:pt idx="246">
                  <c:v>0.11447115384615385</c:v>
                </c:pt>
                <c:pt idx="247">
                  <c:v>0.11490384615384616</c:v>
                </c:pt>
                <c:pt idx="248">
                  <c:v>0.11567307692307692</c:v>
                </c:pt>
                <c:pt idx="249">
                  <c:v>0.11605769230769231</c:v>
                </c:pt>
                <c:pt idx="250">
                  <c:v>0.11663461538461539</c:v>
                </c:pt>
                <c:pt idx="251">
                  <c:v>0.11721153846153846</c:v>
                </c:pt>
                <c:pt idx="252">
                  <c:v>0.12173076923076923</c:v>
                </c:pt>
                <c:pt idx="253">
                  <c:v>0.12134615384615384</c:v>
                </c:pt>
                <c:pt idx="254">
                  <c:v>0.121875</c:v>
                </c:pt>
                <c:pt idx="255">
                  <c:v>0.12197115384615385</c:v>
                </c:pt>
                <c:pt idx="256">
                  <c:v>0.12211538461538461</c:v>
                </c:pt>
                <c:pt idx="257">
                  <c:v>0.12225961538461538</c:v>
                </c:pt>
                <c:pt idx="258">
                  <c:v>0.12245192307692308</c:v>
                </c:pt>
                <c:pt idx="259">
                  <c:v>0.12264423076923077</c:v>
                </c:pt>
                <c:pt idx="260">
                  <c:v>0.12288461538461538</c:v>
                </c:pt>
                <c:pt idx="261">
                  <c:v>0.12307692307692307</c:v>
                </c:pt>
                <c:pt idx="262">
                  <c:v>0.12336538461538463</c:v>
                </c:pt>
                <c:pt idx="263">
                  <c:v>0.12355769230769231</c:v>
                </c:pt>
                <c:pt idx="264">
                  <c:v>0.12384615384615384</c:v>
                </c:pt>
                <c:pt idx="265">
                  <c:v>0.12418269230769231</c:v>
                </c:pt>
                <c:pt idx="266">
                  <c:v>0.12442307692307693</c:v>
                </c:pt>
                <c:pt idx="267">
                  <c:v>0.12475961538461539</c:v>
                </c:pt>
                <c:pt idx="268">
                  <c:v>0.12504807692307693</c:v>
                </c:pt>
                <c:pt idx="269">
                  <c:v>0.1254326923076923</c:v>
                </c:pt>
                <c:pt idx="270">
                  <c:v>0.12576923076923077</c:v>
                </c:pt>
                <c:pt idx="271">
                  <c:v>0.12629807692307693</c:v>
                </c:pt>
                <c:pt idx="272">
                  <c:v>0.1266346153846154</c:v>
                </c:pt>
                <c:pt idx="273">
                  <c:v>0.1270673076923077</c:v>
                </c:pt>
                <c:pt idx="274">
                  <c:v>0.12740384615384617</c:v>
                </c:pt>
                <c:pt idx="275">
                  <c:v>0.12783653846153847</c:v>
                </c:pt>
                <c:pt idx="276">
                  <c:v>0.12822115384615385</c:v>
                </c:pt>
                <c:pt idx="277">
                  <c:v>0.12879807692307693</c:v>
                </c:pt>
                <c:pt idx="278">
                  <c:v>0.12913461538461538</c:v>
                </c:pt>
                <c:pt idx="279">
                  <c:v>0.12961538461538463</c:v>
                </c:pt>
                <c:pt idx="280">
                  <c:v>0.13</c:v>
                </c:pt>
                <c:pt idx="281">
                  <c:v>0.13057692307692309</c:v>
                </c:pt>
                <c:pt idx="282">
                  <c:v>0.13096153846153846</c:v>
                </c:pt>
                <c:pt idx="283">
                  <c:v>0.13153846153846155</c:v>
                </c:pt>
                <c:pt idx="284">
                  <c:v>0.13206730769230771</c:v>
                </c:pt>
                <c:pt idx="285">
                  <c:v>0.13259615384615384</c:v>
                </c:pt>
                <c:pt idx="286">
                  <c:v>0.13302884615384616</c:v>
                </c:pt>
                <c:pt idx="287">
                  <c:v>0.13360576923076925</c:v>
                </c:pt>
                <c:pt idx="288">
                  <c:v>0.13399038461538462</c:v>
                </c:pt>
                <c:pt idx="289">
                  <c:v>0.13447115384615385</c:v>
                </c:pt>
                <c:pt idx="290">
                  <c:v>0.13504807692307694</c:v>
                </c:pt>
                <c:pt idx="291">
                  <c:v>0.13543269230769231</c:v>
                </c:pt>
                <c:pt idx="292">
                  <c:v>0.1360096153846154</c:v>
                </c:pt>
                <c:pt idx="293">
                  <c:v>0.13653846153846155</c:v>
                </c:pt>
                <c:pt idx="294">
                  <c:v>0.13697115384615385</c:v>
                </c:pt>
                <c:pt idx="295">
                  <c:v>0.13745192307692308</c:v>
                </c:pt>
                <c:pt idx="296">
                  <c:v>0.13793269230769231</c:v>
                </c:pt>
                <c:pt idx="297">
                  <c:v>0.13846153846153847</c:v>
                </c:pt>
                <c:pt idx="298">
                  <c:v>0.13884615384615387</c:v>
                </c:pt>
                <c:pt idx="299">
                  <c:v>0.13932692307692307</c:v>
                </c:pt>
                <c:pt idx="300">
                  <c:v>0.13980769230769233</c:v>
                </c:pt>
                <c:pt idx="301">
                  <c:v>0.14028846153846153</c:v>
                </c:pt>
                <c:pt idx="302">
                  <c:v>0.14081730769230771</c:v>
                </c:pt>
                <c:pt idx="303">
                  <c:v>0.14125000000000001</c:v>
                </c:pt>
                <c:pt idx="304">
                  <c:v>0.14182692307692307</c:v>
                </c:pt>
                <c:pt idx="305">
                  <c:v>0.14225961538461537</c:v>
                </c:pt>
                <c:pt idx="306">
                  <c:v>0.14278846153846153</c:v>
                </c:pt>
                <c:pt idx="307">
                  <c:v>0.14322115384615386</c:v>
                </c:pt>
                <c:pt idx="308">
                  <c:v>0.14379807692307692</c:v>
                </c:pt>
                <c:pt idx="309">
                  <c:v>0.144375</c:v>
                </c:pt>
                <c:pt idx="310">
                  <c:v>0.1448076923076923</c:v>
                </c:pt>
                <c:pt idx="311">
                  <c:v>0.14528846153846153</c:v>
                </c:pt>
                <c:pt idx="312">
                  <c:v>0.14586538461538462</c:v>
                </c:pt>
                <c:pt idx="313">
                  <c:v>0.14634615384615385</c:v>
                </c:pt>
                <c:pt idx="314">
                  <c:v>0.14682692307692308</c:v>
                </c:pt>
                <c:pt idx="315">
                  <c:v>0.14735576923076923</c:v>
                </c:pt>
                <c:pt idx="316">
                  <c:v>0.14793269230769229</c:v>
                </c:pt>
                <c:pt idx="317">
                  <c:v>0.14846153846153845</c:v>
                </c:pt>
                <c:pt idx="318">
                  <c:v>0.14899038461538461</c:v>
                </c:pt>
                <c:pt idx="319">
                  <c:v>0.14937500000000001</c:v>
                </c:pt>
                <c:pt idx="320">
                  <c:v>0.14995192307692309</c:v>
                </c:pt>
                <c:pt idx="321">
                  <c:v>0.15048076923076925</c:v>
                </c:pt>
                <c:pt idx="322">
                  <c:v>0.15091346153846155</c:v>
                </c:pt>
                <c:pt idx="323">
                  <c:v>0.15144230769230771</c:v>
                </c:pt>
                <c:pt idx="324">
                  <c:v>0.15192307692307694</c:v>
                </c:pt>
                <c:pt idx="325">
                  <c:v>0.1524519230769231</c:v>
                </c:pt>
                <c:pt idx="326">
                  <c:v>0.15302884615384615</c:v>
                </c:pt>
                <c:pt idx="327">
                  <c:v>0.15350961538461538</c:v>
                </c:pt>
                <c:pt idx="328">
                  <c:v>0.15418269230769233</c:v>
                </c:pt>
                <c:pt idx="329">
                  <c:v>0.15471153846153846</c:v>
                </c:pt>
                <c:pt idx="330">
                  <c:v>0.15519230769230768</c:v>
                </c:pt>
                <c:pt idx="331">
                  <c:v>0.15567307692307691</c:v>
                </c:pt>
                <c:pt idx="332">
                  <c:v>0.15615384615384617</c:v>
                </c:pt>
                <c:pt idx="333">
                  <c:v>0.15668269230769233</c:v>
                </c:pt>
                <c:pt idx="334">
                  <c:v>0.15725961538461539</c:v>
                </c:pt>
                <c:pt idx="335">
                  <c:v>0.15774038461538462</c:v>
                </c:pt>
                <c:pt idx="336">
                  <c:v>0.15826923076923077</c:v>
                </c:pt>
                <c:pt idx="337">
                  <c:v>0.15875</c:v>
                </c:pt>
                <c:pt idx="338">
                  <c:v>0.15932692307692306</c:v>
                </c:pt>
                <c:pt idx="339">
                  <c:v>0.15980769230769232</c:v>
                </c:pt>
                <c:pt idx="340">
                  <c:v>0.16028846153846155</c:v>
                </c:pt>
                <c:pt idx="341">
                  <c:v>0.1608173076923077</c:v>
                </c:pt>
                <c:pt idx="342">
                  <c:v>0.16129807692307691</c:v>
                </c:pt>
                <c:pt idx="343">
                  <c:v>0.16177884615384616</c:v>
                </c:pt>
                <c:pt idx="344">
                  <c:v>0.16225961538461539</c:v>
                </c:pt>
                <c:pt idx="345">
                  <c:v>0.16274038461538462</c:v>
                </c:pt>
                <c:pt idx="346">
                  <c:v>0.16341346153846154</c:v>
                </c:pt>
                <c:pt idx="347">
                  <c:v>0.16384615384615386</c:v>
                </c:pt>
                <c:pt idx="348">
                  <c:v>0.16447115384615385</c:v>
                </c:pt>
                <c:pt idx="349">
                  <c:v>0.16495192307692308</c:v>
                </c:pt>
                <c:pt idx="350">
                  <c:v>0.16538461538461538</c:v>
                </c:pt>
                <c:pt idx="351">
                  <c:v>0.16586538461538461</c:v>
                </c:pt>
                <c:pt idx="352">
                  <c:v>0.16634615384615384</c:v>
                </c:pt>
                <c:pt idx="353">
                  <c:v>0.16692307692307692</c:v>
                </c:pt>
                <c:pt idx="354">
                  <c:v>0.16745192307692308</c:v>
                </c:pt>
                <c:pt idx="355">
                  <c:v>0.16793269230769231</c:v>
                </c:pt>
                <c:pt idx="356">
                  <c:v>0.16846153846153847</c:v>
                </c:pt>
                <c:pt idx="357">
                  <c:v>0.1689423076923077</c:v>
                </c:pt>
                <c:pt idx="358">
                  <c:v>0.16942307692307693</c:v>
                </c:pt>
                <c:pt idx="359">
                  <c:v>0.16990384615384616</c:v>
                </c:pt>
                <c:pt idx="360">
                  <c:v>0.17052884615384614</c:v>
                </c:pt>
                <c:pt idx="361">
                  <c:v>0.17105769230769233</c:v>
                </c:pt>
                <c:pt idx="362">
                  <c:v>0.17153846153846153</c:v>
                </c:pt>
                <c:pt idx="363">
                  <c:v>0.17201923076923079</c:v>
                </c:pt>
                <c:pt idx="364">
                  <c:v>0.17264423076923077</c:v>
                </c:pt>
                <c:pt idx="365">
                  <c:v>0.17322115384615386</c:v>
                </c:pt>
                <c:pt idx="366">
                  <c:v>0.17370192307692306</c:v>
                </c:pt>
                <c:pt idx="367">
                  <c:v>0.17423076923076922</c:v>
                </c:pt>
                <c:pt idx="368">
                  <c:v>0.17471153846153847</c:v>
                </c:pt>
                <c:pt idx="369">
                  <c:v>0.17528846153846156</c:v>
                </c:pt>
                <c:pt idx="370">
                  <c:v>0.17576923076923076</c:v>
                </c:pt>
                <c:pt idx="371">
                  <c:v>0.17625000000000002</c:v>
                </c:pt>
                <c:pt idx="372">
                  <c:v>0.17682692307692308</c:v>
                </c:pt>
                <c:pt idx="373">
                  <c:v>0.17730769230769231</c:v>
                </c:pt>
                <c:pt idx="374">
                  <c:v>0.17778846153846153</c:v>
                </c:pt>
                <c:pt idx="375">
                  <c:v>0.17841346153846155</c:v>
                </c:pt>
                <c:pt idx="376">
                  <c:v>0.17884615384615385</c:v>
                </c:pt>
                <c:pt idx="377">
                  <c:v>0.17932692307692308</c:v>
                </c:pt>
                <c:pt idx="378">
                  <c:v>0.17980769230769231</c:v>
                </c:pt>
                <c:pt idx="379">
                  <c:v>0.18043269230769229</c:v>
                </c:pt>
                <c:pt idx="380">
                  <c:v>0.18091346153846155</c:v>
                </c:pt>
                <c:pt idx="381">
                  <c:v>0.18144230769230768</c:v>
                </c:pt>
                <c:pt idx="382">
                  <c:v>0.18192307692307694</c:v>
                </c:pt>
                <c:pt idx="383">
                  <c:v>0.1825</c:v>
                </c:pt>
                <c:pt idx="384">
                  <c:v>0.18302884615384615</c:v>
                </c:pt>
                <c:pt idx="385">
                  <c:v>0.18350961538461538</c:v>
                </c:pt>
                <c:pt idx="386">
                  <c:v>0.18403846153846154</c:v>
                </c:pt>
                <c:pt idx="387">
                  <c:v>0.18451923076923077</c:v>
                </c:pt>
                <c:pt idx="388">
                  <c:v>0.185</c:v>
                </c:pt>
                <c:pt idx="389">
                  <c:v>0.18548076923076923</c:v>
                </c:pt>
                <c:pt idx="390">
                  <c:v>0.18600961538461538</c:v>
                </c:pt>
                <c:pt idx="391">
                  <c:v>0.1866826923076923</c:v>
                </c:pt>
                <c:pt idx="392">
                  <c:v>0.18716346153846156</c:v>
                </c:pt>
                <c:pt idx="393">
                  <c:v>0.18774038461538461</c:v>
                </c:pt>
                <c:pt idx="394">
                  <c:v>0.18822115384615384</c:v>
                </c:pt>
                <c:pt idx="395">
                  <c:v>0.18875</c:v>
                </c:pt>
                <c:pt idx="396">
                  <c:v>0.18927884615384616</c:v>
                </c:pt>
                <c:pt idx="397">
                  <c:v>0.18975961538461539</c:v>
                </c:pt>
                <c:pt idx="398">
                  <c:v>0.19033653846153845</c:v>
                </c:pt>
                <c:pt idx="399">
                  <c:v>0.1908173076923077</c:v>
                </c:pt>
                <c:pt idx="400">
                  <c:v>0.19129807692307693</c:v>
                </c:pt>
                <c:pt idx="401">
                  <c:v>0.19187499999999999</c:v>
                </c:pt>
                <c:pt idx="402">
                  <c:v>0.19240384615384615</c:v>
                </c:pt>
                <c:pt idx="403">
                  <c:v>0.19288461538461535</c:v>
                </c:pt>
                <c:pt idx="404">
                  <c:v>0.19350961538461539</c:v>
                </c:pt>
                <c:pt idx="405">
                  <c:v>0.19399038461538462</c:v>
                </c:pt>
                <c:pt idx="406">
                  <c:v>0.19447115384615385</c:v>
                </c:pt>
                <c:pt idx="407">
                  <c:v>0.19495192307692305</c:v>
                </c:pt>
                <c:pt idx="408">
                  <c:v>0.19548076923076921</c:v>
                </c:pt>
                <c:pt idx="409">
                  <c:v>0.19605769230769232</c:v>
                </c:pt>
                <c:pt idx="410">
                  <c:v>0.19649038461538459</c:v>
                </c:pt>
                <c:pt idx="411">
                  <c:v>0.19701923076923075</c:v>
                </c:pt>
                <c:pt idx="412">
                  <c:v>0.19764423076923074</c:v>
                </c:pt>
                <c:pt idx="413">
                  <c:v>0.19817307692307692</c:v>
                </c:pt>
                <c:pt idx="414">
                  <c:v>0.19865384615384618</c:v>
                </c:pt>
                <c:pt idx="415">
                  <c:v>0.19913461538461538</c:v>
                </c:pt>
                <c:pt idx="416">
                  <c:v>0.19961538461538461</c:v>
                </c:pt>
                <c:pt idx="417">
                  <c:v>0.20019230769230772</c:v>
                </c:pt>
                <c:pt idx="418">
                  <c:v>0.20072115384615383</c:v>
                </c:pt>
                <c:pt idx="419">
                  <c:v>0.20124999999999998</c:v>
                </c:pt>
                <c:pt idx="420">
                  <c:v>0.201875</c:v>
                </c:pt>
                <c:pt idx="421">
                  <c:v>0.2023076923076923</c:v>
                </c:pt>
                <c:pt idx="422">
                  <c:v>0.20278846153846153</c:v>
                </c:pt>
                <c:pt idx="423">
                  <c:v>0.20336538461538464</c:v>
                </c:pt>
                <c:pt idx="424">
                  <c:v>0.20379807692307692</c:v>
                </c:pt>
                <c:pt idx="425">
                  <c:v>0.20427884615384617</c:v>
                </c:pt>
                <c:pt idx="426">
                  <c:v>0.2044230769230769</c:v>
                </c:pt>
                <c:pt idx="427">
                  <c:v>0.20456730769230769</c:v>
                </c:pt>
                <c:pt idx="428">
                  <c:v>0.20461538461538462</c:v>
                </c:pt>
                <c:pt idx="429">
                  <c:v>0.20471153846153844</c:v>
                </c:pt>
                <c:pt idx="430">
                  <c:v>0.20485576923076923</c:v>
                </c:pt>
                <c:pt idx="431">
                  <c:v>0.20495192307692306</c:v>
                </c:pt>
                <c:pt idx="432">
                  <c:v>0.20509615384615384</c:v>
                </c:pt>
                <c:pt idx="433">
                  <c:v>0.2052403846153846</c:v>
                </c:pt>
                <c:pt idx="434">
                  <c:v>0.20548076923076922</c:v>
                </c:pt>
                <c:pt idx="435">
                  <c:v>0.20572115384615383</c:v>
                </c:pt>
                <c:pt idx="436">
                  <c:v>0.20605769230769233</c:v>
                </c:pt>
                <c:pt idx="437">
                  <c:v>0.20634615384615382</c:v>
                </c:pt>
                <c:pt idx="438">
                  <c:v>0.20668269230769232</c:v>
                </c:pt>
                <c:pt idx="439">
                  <c:v>0.20697115384615383</c:v>
                </c:pt>
                <c:pt idx="440">
                  <c:v>0.2073557692307692</c:v>
                </c:pt>
                <c:pt idx="441">
                  <c:v>0.20778846153846153</c:v>
                </c:pt>
                <c:pt idx="442">
                  <c:v>0.20826923076923076</c:v>
                </c:pt>
                <c:pt idx="443">
                  <c:v>0.20865384615384613</c:v>
                </c:pt>
                <c:pt idx="444">
                  <c:v>0.20923076923076925</c:v>
                </c:pt>
                <c:pt idx="445">
                  <c:v>0.20966346153846152</c:v>
                </c:pt>
                <c:pt idx="446">
                  <c:v>0.21009615384615385</c:v>
                </c:pt>
                <c:pt idx="447">
                  <c:v>0.21062500000000001</c:v>
                </c:pt>
                <c:pt idx="448">
                  <c:v>0.21110576923076924</c:v>
                </c:pt>
                <c:pt idx="449">
                  <c:v>0.21168269230769232</c:v>
                </c:pt>
                <c:pt idx="450">
                  <c:v>0.21221153846153848</c:v>
                </c:pt>
                <c:pt idx="451">
                  <c:v>0.21269230769230771</c:v>
                </c:pt>
                <c:pt idx="452">
                  <c:v>0.21322115384615387</c:v>
                </c:pt>
                <c:pt idx="453">
                  <c:v>0.21374999999999997</c:v>
                </c:pt>
                <c:pt idx="454">
                  <c:v>0.21423076923076925</c:v>
                </c:pt>
                <c:pt idx="455">
                  <c:v>0.21490384615384614</c:v>
                </c:pt>
                <c:pt idx="456">
                  <c:v>0.2153846153846154</c:v>
                </c:pt>
                <c:pt idx="457">
                  <c:v>0.21586538461538463</c:v>
                </c:pt>
                <c:pt idx="458">
                  <c:v>0.21639423076923078</c:v>
                </c:pt>
                <c:pt idx="459">
                  <c:v>0.21692307692307694</c:v>
                </c:pt>
                <c:pt idx="460">
                  <c:v>0.2175</c:v>
                </c:pt>
                <c:pt idx="461">
                  <c:v>0.21798076923076923</c:v>
                </c:pt>
                <c:pt idx="462">
                  <c:v>0.21850961538461539</c:v>
                </c:pt>
                <c:pt idx="463">
                  <c:v>0.21913461538461537</c:v>
                </c:pt>
                <c:pt idx="464">
                  <c:v>0.21961538461538463</c:v>
                </c:pt>
                <c:pt idx="465">
                  <c:v>0.22009615384615386</c:v>
                </c:pt>
                <c:pt idx="466">
                  <c:v>0.22057692307692306</c:v>
                </c:pt>
                <c:pt idx="467">
                  <c:v>0.22105769230769229</c:v>
                </c:pt>
                <c:pt idx="468">
                  <c:v>0.2216346153846154</c:v>
                </c:pt>
                <c:pt idx="469">
                  <c:v>0.2221153846153846</c:v>
                </c:pt>
                <c:pt idx="470">
                  <c:v>0.22254807692307693</c:v>
                </c:pt>
                <c:pt idx="471">
                  <c:v>0.22312499999999999</c:v>
                </c:pt>
                <c:pt idx="472">
                  <c:v>0.22360576923076922</c:v>
                </c:pt>
                <c:pt idx="473">
                  <c:v>0.22408653846153848</c:v>
                </c:pt>
                <c:pt idx="474">
                  <c:v>0.22471153846153846</c:v>
                </c:pt>
                <c:pt idx="475">
                  <c:v>0.22514423076923076</c:v>
                </c:pt>
                <c:pt idx="476">
                  <c:v>0.22562500000000002</c:v>
                </c:pt>
                <c:pt idx="477">
                  <c:v>0.22610576923076925</c:v>
                </c:pt>
                <c:pt idx="478">
                  <c:v>0.22658653846153845</c:v>
                </c:pt>
                <c:pt idx="479">
                  <c:v>0.22721153846153846</c:v>
                </c:pt>
                <c:pt idx="480">
                  <c:v>0.22769230769230767</c:v>
                </c:pt>
                <c:pt idx="481">
                  <c:v>0.22817307692307692</c:v>
                </c:pt>
                <c:pt idx="482">
                  <c:v>0.22874999999999998</c:v>
                </c:pt>
                <c:pt idx="483">
                  <c:v>0.22927884615384614</c:v>
                </c:pt>
                <c:pt idx="484">
                  <c:v>0.22975961538461537</c:v>
                </c:pt>
                <c:pt idx="485">
                  <c:v>0.23024038461538462</c:v>
                </c:pt>
                <c:pt idx="486">
                  <c:v>0.23081730769230768</c:v>
                </c:pt>
                <c:pt idx="487">
                  <c:v>0.23134615384615384</c:v>
                </c:pt>
                <c:pt idx="488">
                  <c:v>0.23182692307692307</c:v>
                </c:pt>
                <c:pt idx="489">
                  <c:v>0.2323076923076923</c:v>
                </c:pt>
                <c:pt idx="490">
                  <c:v>0.23288461538461538</c:v>
                </c:pt>
                <c:pt idx="491">
                  <c:v>0.23336538461538461</c:v>
                </c:pt>
                <c:pt idx="492">
                  <c:v>0.23379807692307694</c:v>
                </c:pt>
                <c:pt idx="493">
                  <c:v>0.234375</c:v>
                </c:pt>
                <c:pt idx="494">
                  <c:v>0.23490384615384616</c:v>
                </c:pt>
                <c:pt idx="495">
                  <c:v>0.23543269230769232</c:v>
                </c:pt>
                <c:pt idx="496">
                  <c:v>0.23586538461538464</c:v>
                </c:pt>
                <c:pt idx="497">
                  <c:v>0.2364423076923077</c:v>
                </c:pt>
                <c:pt idx="498">
                  <c:v>0.2369230769230769</c:v>
                </c:pt>
                <c:pt idx="499">
                  <c:v>0.23740384615384613</c:v>
                </c:pt>
                <c:pt idx="500">
                  <c:v>0.23788461538461539</c:v>
                </c:pt>
                <c:pt idx="501">
                  <c:v>0.23855769230769228</c:v>
                </c:pt>
                <c:pt idx="502">
                  <c:v>0.23903846153846156</c:v>
                </c:pt>
                <c:pt idx="503">
                  <c:v>0.23947115384615383</c:v>
                </c:pt>
                <c:pt idx="504">
                  <c:v>0.23995192307692309</c:v>
                </c:pt>
                <c:pt idx="505">
                  <c:v>0.24052884615384615</c:v>
                </c:pt>
                <c:pt idx="506">
                  <c:v>0.24105769230769231</c:v>
                </c:pt>
                <c:pt idx="507">
                  <c:v>0.24158653846153846</c:v>
                </c:pt>
                <c:pt idx="508">
                  <c:v>0.24201923076923076</c:v>
                </c:pt>
                <c:pt idx="509">
                  <c:v>0.24264423076923075</c:v>
                </c:pt>
                <c:pt idx="510">
                  <c:v>0.24317307692307691</c:v>
                </c:pt>
                <c:pt idx="511">
                  <c:v>0.24360576923076924</c:v>
                </c:pt>
                <c:pt idx="512">
                  <c:v>0.24413461538461539</c:v>
                </c:pt>
                <c:pt idx="513">
                  <c:v>0.24461538461538462</c:v>
                </c:pt>
                <c:pt idx="514">
                  <c:v>0.24509615384615382</c:v>
                </c:pt>
                <c:pt idx="515">
                  <c:v>0.24557692307692308</c:v>
                </c:pt>
                <c:pt idx="516">
                  <c:v>0.2462019230769231</c:v>
                </c:pt>
                <c:pt idx="517">
                  <c:v>0.2466826923076923</c:v>
                </c:pt>
                <c:pt idx="518">
                  <c:v>0.24716346153846153</c:v>
                </c:pt>
                <c:pt idx="519">
                  <c:v>0.24774038461538464</c:v>
                </c:pt>
                <c:pt idx="520">
                  <c:v>0.24822115384615384</c:v>
                </c:pt>
                <c:pt idx="521">
                  <c:v>0.24870192307692307</c:v>
                </c:pt>
                <c:pt idx="522">
                  <c:v>0.24927884615384616</c:v>
                </c:pt>
                <c:pt idx="523">
                  <c:v>0.24975961538461539</c:v>
                </c:pt>
                <c:pt idx="524">
                  <c:v>0.25019230769230766</c:v>
                </c:pt>
                <c:pt idx="525">
                  <c:v>0.25072115384615384</c:v>
                </c:pt>
                <c:pt idx="526">
                  <c:v>0.25129807692307693</c:v>
                </c:pt>
                <c:pt idx="527">
                  <c:v>0.2517307692307692</c:v>
                </c:pt>
                <c:pt idx="528">
                  <c:v>0.25230769230769229</c:v>
                </c:pt>
                <c:pt idx="529">
                  <c:v>0.25274038461538462</c:v>
                </c:pt>
                <c:pt idx="530">
                  <c:v>0.2533173076923077</c:v>
                </c:pt>
                <c:pt idx="531">
                  <c:v>0.25375000000000003</c:v>
                </c:pt>
                <c:pt idx="532">
                  <c:v>0.25432692307692306</c:v>
                </c:pt>
                <c:pt idx="533">
                  <c:v>0.25475961538461539</c:v>
                </c:pt>
                <c:pt idx="534">
                  <c:v>0.25543269230769228</c:v>
                </c:pt>
                <c:pt idx="535">
                  <c:v>0.25586538461538461</c:v>
                </c:pt>
                <c:pt idx="536">
                  <c:v>0.25644230769230769</c:v>
                </c:pt>
                <c:pt idx="537">
                  <c:v>0.25706730769230768</c:v>
                </c:pt>
                <c:pt idx="538">
                  <c:v>0.25750000000000001</c:v>
                </c:pt>
                <c:pt idx="539">
                  <c:v>0.25807692307692309</c:v>
                </c:pt>
                <c:pt idx="540">
                  <c:v>0.25846153846153846</c:v>
                </c:pt>
                <c:pt idx="541">
                  <c:v>0.25899038461538465</c:v>
                </c:pt>
                <c:pt idx="542">
                  <c:v>0.25937500000000002</c:v>
                </c:pt>
                <c:pt idx="543">
                  <c:v>0.25995192307692305</c:v>
                </c:pt>
                <c:pt idx="544">
                  <c:v>0.26076923076923075</c:v>
                </c:pt>
                <c:pt idx="545">
                  <c:v>0.26120192307692308</c:v>
                </c:pt>
                <c:pt idx="546">
                  <c:v>0.26168269230769231</c:v>
                </c:pt>
                <c:pt idx="547">
                  <c:v>0.26211538461538458</c:v>
                </c:pt>
                <c:pt idx="548">
                  <c:v>0.26264423076923077</c:v>
                </c:pt>
                <c:pt idx="549">
                  <c:v>0.2630769230769231</c:v>
                </c:pt>
                <c:pt idx="550">
                  <c:v>0.26360576923076923</c:v>
                </c:pt>
                <c:pt idx="551">
                  <c:v>0.26413461538461536</c:v>
                </c:pt>
                <c:pt idx="552">
                  <c:v>0.26451923076923073</c:v>
                </c:pt>
              </c:numCache>
            </c:numRef>
          </c:xVal>
          <c:yVal>
            <c:numRef>
              <c:f>'Input data from mp3'!$S$2:$S$2393</c:f>
              <c:numCache>
                <c:formatCode>General</c:formatCode>
                <c:ptCount val="239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4.7846889952296578E-5</c:v>
                </c:pt>
                <c:pt idx="17">
                  <c:v>4.7846889952296578E-5</c:v>
                </c:pt>
                <c:pt idx="18">
                  <c:v>4.7846889952296578E-5</c:v>
                </c:pt>
                <c:pt idx="19">
                  <c:v>9.5693779904371112E-5</c:v>
                </c:pt>
                <c:pt idx="20">
                  <c:v>9.5693779904371112E-5</c:v>
                </c:pt>
                <c:pt idx="21">
                  <c:v>9.5693779904371112E-5</c:v>
                </c:pt>
                <c:pt idx="22">
                  <c:v>9.5693779904371112E-5</c:v>
                </c:pt>
                <c:pt idx="23">
                  <c:v>1.4354066985655667E-4</c:v>
                </c:pt>
                <c:pt idx="24">
                  <c:v>1.4354066985655667E-4</c:v>
                </c:pt>
                <c:pt idx="25">
                  <c:v>1.4354066985655667E-4</c:v>
                </c:pt>
                <c:pt idx="26">
                  <c:v>1.9138755980874222E-4</c:v>
                </c:pt>
                <c:pt idx="27">
                  <c:v>1.9138755980874222E-4</c:v>
                </c:pt>
                <c:pt idx="28">
                  <c:v>1.9138755980874222E-4</c:v>
                </c:pt>
                <c:pt idx="29">
                  <c:v>1.9138755980874222E-4</c:v>
                </c:pt>
                <c:pt idx="30">
                  <c:v>1.9138755980874222E-4</c:v>
                </c:pt>
                <c:pt idx="31">
                  <c:v>2.3923444976081676E-4</c:v>
                </c:pt>
                <c:pt idx="32">
                  <c:v>2.8708133971311334E-4</c:v>
                </c:pt>
                <c:pt idx="33">
                  <c:v>2.8708133971311334E-4</c:v>
                </c:pt>
                <c:pt idx="34">
                  <c:v>3.3492822966518787E-4</c:v>
                </c:pt>
                <c:pt idx="35">
                  <c:v>3.3492822966518787E-4</c:v>
                </c:pt>
                <c:pt idx="36">
                  <c:v>3.827751196172624E-4</c:v>
                </c:pt>
                <c:pt idx="37">
                  <c:v>4.3062200956955898E-4</c:v>
                </c:pt>
                <c:pt idx="38">
                  <c:v>4.3062200956955898E-4</c:v>
                </c:pt>
                <c:pt idx="39">
                  <c:v>5.2631578947370805E-4</c:v>
                </c:pt>
                <c:pt idx="40">
                  <c:v>5.2631578947370805E-4</c:v>
                </c:pt>
                <c:pt idx="41">
                  <c:v>5.7416267942600463E-4</c:v>
                </c:pt>
                <c:pt idx="42">
                  <c:v>6.2200956937807916E-4</c:v>
                </c:pt>
                <c:pt idx="43">
                  <c:v>6.2200956937807916E-4</c:v>
                </c:pt>
                <c:pt idx="44">
                  <c:v>6.6985645933004268E-4</c:v>
                </c:pt>
                <c:pt idx="45">
                  <c:v>7.1770334928245028E-4</c:v>
                </c:pt>
                <c:pt idx="46">
                  <c:v>7.6555023923441379E-4</c:v>
                </c:pt>
                <c:pt idx="47">
                  <c:v>8.1339712918648832E-4</c:v>
                </c:pt>
                <c:pt idx="48">
                  <c:v>8.6124401913889592E-4</c:v>
                </c:pt>
                <c:pt idx="49">
                  <c:v>9.0909090909085943E-4</c:v>
                </c:pt>
                <c:pt idx="50">
                  <c:v>9.5693779904304499E-4</c:v>
                </c:pt>
                <c:pt idx="51">
                  <c:v>1.0047846889953416E-3</c:v>
                </c:pt>
                <c:pt idx="52">
                  <c:v>1.0526315789474161E-3</c:v>
                </c:pt>
                <c:pt idx="53">
                  <c:v>1.1004784688994906E-3</c:v>
                </c:pt>
                <c:pt idx="54">
                  <c:v>1.1483253588518982E-3</c:v>
                </c:pt>
                <c:pt idx="55">
                  <c:v>1.1961722488038617E-3</c:v>
                </c:pt>
                <c:pt idx="56">
                  <c:v>1.2918660287083439E-3</c:v>
                </c:pt>
                <c:pt idx="57">
                  <c:v>1.3397129186603074E-3</c:v>
                </c:pt>
                <c:pt idx="58">
                  <c:v>1.3875598086123819E-3</c:v>
                </c:pt>
                <c:pt idx="59">
                  <c:v>1.4354066985647895E-3</c:v>
                </c:pt>
                <c:pt idx="60">
                  <c:v>1.483253588516753E-3</c:v>
                </c:pt>
                <c:pt idx="61">
                  <c:v>1.5311004784688276E-3</c:v>
                </c:pt>
                <c:pt idx="62">
                  <c:v>1.5789473684212352E-3</c:v>
                </c:pt>
                <c:pt idx="63">
                  <c:v>1.6267942583731987E-3</c:v>
                </c:pt>
                <c:pt idx="64">
                  <c:v>1.6746411483254953E-3</c:v>
                </c:pt>
                <c:pt idx="65">
                  <c:v>1.7703349282296443E-3</c:v>
                </c:pt>
                <c:pt idx="66">
                  <c:v>1.7703349282296443E-3</c:v>
                </c:pt>
                <c:pt idx="67">
                  <c:v>1.8660287081341265E-3</c:v>
                </c:pt>
                <c:pt idx="68">
                  <c:v>1.913875598086201E-3</c:v>
                </c:pt>
                <c:pt idx="69">
                  <c:v>1.9617224880383866E-3</c:v>
                </c:pt>
                <c:pt idx="70">
                  <c:v>2.0095693779904611E-3</c:v>
                </c:pt>
                <c:pt idx="71">
                  <c:v>2.0574162679426466E-3</c:v>
                </c:pt>
                <c:pt idx="72">
                  <c:v>2.1531100478470178E-3</c:v>
                </c:pt>
                <c:pt idx="73">
                  <c:v>2.2009569377990923E-3</c:v>
                </c:pt>
                <c:pt idx="74">
                  <c:v>2.2488038277512779E-3</c:v>
                </c:pt>
                <c:pt idx="75">
                  <c:v>2.2966507177033524E-3</c:v>
                </c:pt>
                <c:pt idx="76">
                  <c:v>2.3444976076555379E-3</c:v>
                </c:pt>
                <c:pt idx="77">
                  <c:v>2.440191387559798E-3</c:v>
                </c:pt>
                <c:pt idx="78">
                  <c:v>2.4880382775119836E-3</c:v>
                </c:pt>
                <c:pt idx="79">
                  <c:v>2.5358851674642802E-3</c:v>
                </c:pt>
                <c:pt idx="80">
                  <c:v>2.5837320574162437E-3</c:v>
                </c:pt>
                <c:pt idx="81">
                  <c:v>2.6315789473684292E-3</c:v>
                </c:pt>
                <c:pt idx="82">
                  <c:v>2.7272727272726893E-3</c:v>
                </c:pt>
                <c:pt idx="83">
                  <c:v>2.7751196172249859E-3</c:v>
                </c:pt>
                <c:pt idx="84">
                  <c:v>2.8229665071771715E-3</c:v>
                </c:pt>
                <c:pt idx="85">
                  <c:v>2.9186602870814315E-3</c:v>
                </c:pt>
                <c:pt idx="86">
                  <c:v>3.0143540669855806E-3</c:v>
                </c:pt>
                <c:pt idx="87">
                  <c:v>3.0143540669855806E-3</c:v>
                </c:pt>
                <c:pt idx="88">
                  <c:v>3.1100478468900628E-3</c:v>
                </c:pt>
                <c:pt idx="89">
                  <c:v>3.1578947368421373E-3</c:v>
                </c:pt>
                <c:pt idx="90">
                  <c:v>3.2535885167466194E-3</c:v>
                </c:pt>
                <c:pt idx="91">
                  <c:v>3.3014354066985829E-3</c:v>
                </c:pt>
                <c:pt idx="92">
                  <c:v>3.3492822966507685E-3</c:v>
                </c:pt>
                <c:pt idx="93">
                  <c:v>3.4449760765550286E-3</c:v>
                </c:pt>
                <c:pt idx="94">
                  <c:v>3.4928229665072141E-3</c:v>
                </c:pt>
                <c:pt idx="95">
                  <c:v>3.5885167464114742E-3</c:v>
                </c:pt>
                <c:pt idx="96">
                  <c:v>3.6363636363637708E-3</c:v>
                </c:pt>
                <c:pt idx="97">
                  <c:v>3.7320574162679199E-3</c:v>
                </c:pt>
                <c:pt idx="98">
                  <c:v>3.827751196172291E-3</c:v>
                </c:pt>
                <c:pt idx="99">
                  <c:v>3.8755980861243655E-3</c:v>
                </c:pt>
                <c:pt idx="100">
                  <c:v>3.9712918660287366E-3</c:v>
                </c:pt>
                <c:pt idx="101">
                  <c:v>4.0191387559809222E-3</c:v>
                </c:pt>
                <c:pt idx="102">
                  <c:v>4.0669856459331077E-3</c:v>
                </c:pt>
                <c:pt idx="103">
                  <c:v>4.1626794258373678E-3</c:v>
                </c:pt>
                <c:pt idx="104">
                  <c:v>4.2583732057415169E-3</c:v>
                </c:pt>
                <c:pt idx="105">
                  <c:v>4.3062200956938135E-3</c:v>
                </c:pt>
                <c:pt idx="106">
                  <c:v>4.354066985645999E-3</c:v>
                </c:pt>
                <c:pt idx="107">
                  <c:v>4.4497607655502591E-3</c:v>
                </c:pt>
                <c:pt idx="108">
                  <c:v>4.5454545454545192E-3</c:v>
                </c:pt>
                <c:pt idx="109">
                  <c:v>4.5933014354069268E-3</c:v>
                </c:pt>
                <c:pt idx="110">
                  <c:v>4.6889952153109649E-3</c:v>
                </c:pt>
                <c:pt idx="111">
                  <c:v>4.7368421052633725E-3</c:v>
                </c:pt>
                <c:pt idx="112">
                  <c:v>4.784688995215447E-3</c:v>
                </c:pt>
                <c:pt idx="113">
                  <c:v>4.8803827751198181E-3</c:v>
                </c:pt>
                <c:pt idx="114">
                  <c:v>4.9282296650718926E-3</c:v>
                </c:pt>
                <c:pt idx="115">
                  <c:v>5.0239234449762638E-3</c:v>
                </c:pt>
                <c:pt idx="116">
                  <c:v>5.0717703349283383E-3</c:v>
                </c:pt>
                <c:pt idx="117">
                  <c:v>5.1196172248803018E-3</c:v>
                </c:pt>
                <c:pt idx="118">
                  <c:v>5.215311004784895E-3</c:v>
                </c:pt>
                <c:pt idx="119">
                  <c:v>5.2631578947368585E-3</c:v>
                </c:pt>
                <c:pt idx="120">
                  <c:v>5.311004784689155E-3</c:v>
                </c:pt>
                <c:pt idx="121">
                  <c:v>5.3588516746411186E-3</c:v>
                </c:pt>
                <c:pt idx="122">
                  <c:v>5.4066985645933041E-3</c:v>
                </c:pt>
                <c:pt idx="123">
                  <c:v>5.5023923444976752E-3</c:v>
                </c:pt>
                <c:pt idx="124">
                  <c:v>5.5502392344497498E-3</c:v>
                </c:pt>
                <c:pt idx="125">
                  <c:v>5.6459330143541209E-3</c:v>
                </c:pt>
                <c:pt idx="126">
                  <c:v>5.741626794258492E-3</c:v>
                </c:pt>
                <c:pt idx="127">
                  <c:v>5.741626794258492E-3</c:v>
                </c:pt>
                <c:pt idx="128">
                  <c:v>5.8373205741626411E-3</c:v>
                </c:pt>
                <c:pt idx="129">
                  <c:v>5.9330143540670122E-3</c:v>
                </c:pt>
                <c:pt idx="130">
                  <c:v>6.0287081339713833E-3</c:v>
                </c:pt>
                <c:pt idx="131">
                  <c:v>6.0765550239234578E-3</c:v>
                </c:pt>
                <c:pt idx="132">
                  <c:v>6.1244019138757544E-3</c:v>
                </c:pt>
                <c:pt idx="133">
                  <c:v>6.2200956937799035E-3</c:v>
                </c:pt>
                <c:pt idx="134">
                  <c:v>6.2679425837322E-3</c:v>
                </c:pt>
                <c:pt idx="135">
                  <c:v>6.3636363636364601E-3</c:v>
                </c:pt>
                <c:pt idx="136">
                  <c:v>6.4114832535886457E-3</c:v>
                </c:pt>
                <c:pt idx="137">
                  <c:v>6.4593301435408312E-3</c:v>
                </c:pt>
                <c:pt idx="138">
                  <c:v>6.5071770334929058E-3</c:v>
                </c:pt>
                <c:pt idx="139">
                  <c:v>6.6028708133972769E-3</c:v>
                </c:pt>
                <c:pt idx="140">
                  <c:v>6.698564593301648E-3</c:v>
                </c:pt>
                <c:pt idx="141">
                  <c:v>6.7464114832536115E-3</c:v>
                </c:pt>
                <c:pt idx="142">
                  <c:v>6.8421052631580936E-3</c:v>
                </c:pt>
                <c:pt idx="143">
                  <c:v>6.8899521531100572E-3</c:v>
                </c:pt>
                <c:pt idx="144">
                  <c:v>6.9377990430621317E-3</c:v>
                </c:pt>
                <c:pt idx="145">
                  <c:v>7.0334928229665028E-3</c:v>
                </c:pt>
                <c:pt idx="146">
                  <c:v>7.0813397129185773E-3</c:v>
                </c:pt>
                <c:pt idx="147">
                  <c:v>7.1770334928229484E-3</c:v>
                </c:pt>
                <c:pt idx="148">
                  <c:v>7.1770334928229484E-3</c:v>
                </c:pt>
                <c:pt idx="149">
                  <c:v>7.2727272727274306E-3</c:v>
                </c:pt>
                <c:pt idx="150">
                  <c:v>7.3684210526315796E-3</c:v>
                </c:pt>
                <c:pt idx="151">
                  <c:v>7.4641148325359508E-3</c:v>
                </c:pt>
                <c:pt idx="152">
                  <c:v>7.5119617224880253E-3</c:v>
                </c:pt>
                <c:pt idx="153">
                  <c:v>7.6076555023923964E-3</c:v>
                </c:pt>
                <c:pt idx="154">
                  <c:v>7.655502392344582E-3</c:v>
                </c:pt>
                <c:pt idx="155">
                  <c:v>7.7033492822968785E-3</c:v>
                </c:pt>
                <c:pt idx="156">
                  <c:v>7.8468899521533242E-3</c:v>
                </c:pt>
                <c:pt idx="157">
                  <c:v>7.8947368421052877E-3</c:v>
                </c:pt>
                <c:pt idx="158">
                  <c:v>7.9425837320575843E-3</c:v>
                </c:pt>
                <c:pt idx="159">
                  <c:v>7.9904306220096588E-3</c:v>
                </c:pt>
                <c:pt idx="160">
                  <c:v>8.0861244019140299E-3</c:v>
                </c:pt>
                <c:pt idx="161">
                  <c:v>8.1339712918661045E-3</c:v>
                </c:pt>
                <c:pt idx="162">
                  <c:v>8.2775119617224391E-3</c:v>
                </c:pt>
                <c:pt idx="163">
                  <c:v>8.3253588516747357E-3</c:v>
                </c:pt>
                <c:pt idx="164">
                  <c:v>8.3732057416269212E-3</c:v>
                </c:pt>
                <c:pt idx="165">
                  <c:v>8.4688995215311813E-3</c:v>
                </c:pt>
                <c:pt idx="166">
                  <c:v>8.4688995215311813E-3</c:v>
                </c:pt>
                <c:pt idx="167">
                  <c:v>8.5645933014353304E-3</c:v>
                </c:pt>
                <c:pt idx="168">
                  <c:v>8.612440191387627E-3</c:v>
                </c:pt>
                <c:pt idx="169">
                  <c:v>8.708133971291887E-3</c:v>
                </c:pt>
                <c:pt idx="170">
                  <c:v>8.7559808612440726E-3</c:v>
                </c:pt>
                <c:pt idx="171">
                  <c:v>8.8516746411483327E-3</c:v>
                </c:pt>
                <c:pt idx="172">
                  <c:v>8.8995215311005182E-3</c:v>
                </c:pt>
                <c:pt idx="173">
                  <c:v>8.9952153110047783E-3</c:v>
                </c:pt>
                <c:pt idx="174">
                  <c:v>9.0430622009571859E-3</c:v>
                </c:pt>
                <c:pt idx="175">
                  <c:v>9.138755980861224E-3</c:v>
                </c:pt>
                <c:pt idx="176">
                  <c:v>9.2344497607657061E-3</c:v>
                </c:pt>
                <c:pt idx="177">
                  <c:v>9.2822966507176696E-3</c:v>
                </c:pt>
                <c:pt idx="178">
                  <c:v>9.3779904306221518E-3</c:v>
                </c:pt>
                <c:pt idx="179">
                  <c:v>9.4258373205741153E-3</c:v>
                </c:pt>
                <c:pt idx="180">
                  <c:v>9.4736842105264119E-3</c:v>
                </c:pt>
                <c:pt idx="181">
                  <c:v>9.5693779904306719E-3</c:v>
                </c:pt>
                <c:pt idx="182">
                  <c:v>9.6172248803828575E-3</c:v>
                </c:pt>
                <c:pt idx="183">
                  <c:v>9.7607655502393031E-3</c:v>
                </c:pt>
                <c:pt idx="184">
                  <c:v>9.8086124401914887E-3</c:v>
                </c:pt>
                <c:pt idx="185">
                  <c:v>9.8564593301435632E-3</c:v>
                </c:pt>
                <c:pt idx="186">
                  <c:v>9.9043062200957488E-3</c:v>
                </c:pt>
                <c:pt idx="187">
                  <c:v>1.0000000000000009E-2</c:v>
                </c:pt>
                <c:pt idx="188">
                  <c:v>1.0047846889952305E-2</c:v>
                </c:pt>
                <c:pt idx="189">
                  <c:v>1.009569377990438E-2</c:v>
                </c:pt>
                <c:pt idx="190">
                  <c:v>1.0191387559808751E-2</c:v>
                </c:pt>
                <c:pt idx="191">
                  <c:v>1.02870813397129E-2</c:v>
                </c:pt>
                <c:pt idx="192">
                  <c:v>1.0334928229665197E-2</c:v>
                </c:pt>
                <c:pt idx="193">
                  <c:v>1.0430622009569457E-2</c:v>
                </c:pt>
                <c:pt idx="194">
                  <c:v>1.0526315789473606E-2</c:v>
                </c:pt>
                <c:pt idx="195">
                  <c:v>1.0622009569378088E-2</c:v>
                </c:pt>
                <c:pt idx="196">
                  <c:v>1.0717703349282459E-2</c:v>
                </c:pt>
                <c:pt idx="197">
                  <c:v>1.0765550239234534E-2</c:v>
                </c:pt>
                <c:pt idx="198">
                  <c:v>1.0861244019138905E-2</c:v>
                </c:pt>
                <c:pt idx="199">
                  <c:v>1.0956937799043054E-2</c:v>
                </c:pt>
                <c:pt idx="200">
                  <c:v>1.100478468899535E-2</c:v>
                </c:pt>
                <c:pt idx="201">
                  <c:v>1.1052631578947536E-2</c:v>
                </c:pt>
                <c:pt idx="202">
                  <c:v>1.11004784688995E-2</c:v>
                </c:pt>
                <c:pt idx="203">
                  <c:v>1.1196172248803982E-2</c:v>
                </c:pt>
                <c:pt idx="204">
                  <c:v>1.1291866028708353E-2</c:v>
                </c:pt>
                <c:pt idx="205">
                  <c:v>1.1339712918660316E-2</c:v>
                </c:pt>
                <c:pt idx="206">
                  <c:v>1.1387559808612391E-2</c:v>
                </c:pt>
                <c:pt idx="207">
                  <c:v>1.1435406698564798E-2</c:v>
                </c:pt>
                <c:pt idx="208">
                  <c:v>1.1483253588516762E-2</c:v>
                </c:pt>
                <c:pt idx="209">
                  <c:v>1.1531100478468836E-2</c:v>
                </c:pt>
                <c:pt idx="210">
                  <c:v>1.1626794258373208E-2</c:v>
                </c:pt>
                <c:pt idx="211">
                  <c:v>1.1674641148325393E-2</c:v>
                </c:pt>
                <c:pt idx="212">
                  <c:v>1.1722488038277579E-2</c:v>
                </c:pt>
                <c:pt idx="213">
                  <c:v>1.1770334928229653E-2</c:v>
                </c:pt>
                <c:pt idx="214">
                  <c:v>1.1866028708134024E-2</c:v>
                </c:pt>
                <c:pt idx="215">
                  <c:v>1.191387559808621E-2</c:v>
                </c:pt>
                <c:pt idx="216">
                  <c:v>1.200956937799047E-2</c:v>
                </c:pt>
                <c:pt idx="217">
                  <c:v>1.2057416267942656E-2</c:v>
                </c:pt>
                <c:pt idx="218">
                  <c:v>1.2153110047847027E-2</c:v>
                </c:pt>
                <c:pt idx="219">
                  <c:v>1.2200956937799101E-2</c:v>
                </c:pt>
                <c:pt idx="220">
                  <c:v>1.2248803827751398E-2</c:v>
                </c:pt>
                <c:pt idx="221">
                  <c:v>1.2344497607655547E-2</c:v>
                </c:pt>
                <c:pt idx="222">
                  <c:v>1.2392344497607843E-2</c:v>
                </c:pt>
                <c:pt idx="223">
                  <c:v>1.2488038277511992E-2</c:v>
                </c:pt>
                <c:pt idx="224">
                  <c:v>1.2488038277511992E-2</c:v>
                </c:pt>
                <c:pt idx="225">
                  <c:v>1.2583732057416364E-2</c:v>
                </c:pt>
                <c:pt idx="226">
                  <c:v>1.2679425837320735E-2</c:v>
                </c:pt>
                <c:pt idx="227">
                  <c:v>1.2727272727272698E-2</c:v>
                </c:pt>
                <c:pt idx="228">
                  <c:v>1.2775119617224773E-2</c:v>
                </c:pt>
                <c:pt idx="229">
                  <c:v>1.2870813397129144E-2</c:v>
                </c:pt>
                <c:pt idx="230">
                  <c:v>1.2870813397129144E-2</c:v>
                </c:pt>
                <c:pt idx="231">
                  <c:v>1.2918660287081329E-2</c:v>
                </c:pt>
                <c:pt idx="232">
                  <c:v>1.3062200956937775E-2</c:v>
                </c:pt>
                <c:pt idx="233">
                  <c:v>1.3110047846890183E-2</c:v>
                </c:pt>
                <c:pt idx="234">
                  <c:v>1.3110047846890183E-2</c:v>
                </c:pt>
                <c:pt idx="235">
                  <c:v>1.3253588516746628E-2</c:v>
                </c:pt>
                <c:pt idx="236">
                  <c:v>1.3301435406698592E-2</c:v>
                </c:pt>
                <c:pt idx="237">
                  <c:v>1.3397129186603074E-2</c:v>
                </c:pt>
                <c:pt idx="238">
                  <c:v>1.3492822966507112E-2</c:v>
                </c:pt>
                <c:pt idx="239">
                  <c:v>1.354066985645952E-2</c:v>
                </c:pt>
                <c:pt idx="240">
                  <c:v>1.3588516746411483E-2</c:v>
                </c:pt>
                <c:pt idx="241">
                  <c:v>1.363636363636378E-2</c:v>
                </c:pt>
                <c:pt idx="242">
                  <c:v>1.3684210526315965E-2</c:v>
                </c:pt>
                <c:pt idx="243">
                  <c:v>1.3732057416267929E-2</c:v>
                </c:pt>
                <c:pt idx="244">
                  <c:v>1.3827751196172411E-2</c:v>
                </c:pt>
                <c:pt idx="245">
                  <c:v>1.3923444976076671E-2</c:v>
                </c:pt>
                <c:pt idx="246">
                  <c:v>1.4019138755980931E-2</c:v>
                </c:pt>
                <c:pt idx="247">
                  <c:v>1.4066985645933117E-2</c:v>
                </c:pt>
                <c:pt idx="248">
                  <c:v>1.4210526315789562E-2</c:v>
                </c:pt>
                <c:pt idx="249">
                  <c:v>1.4210526315789562E-2</c:v>
                </c:pt>
                <c:pt idx="250">
                  <c:v>1.4258373205741526E-2</c:v>
                </c:pt>
                <c:pt idx="251">
                  <c:v>1.4354066985646119E-2</c:v>
                </c:pt>
                <c:pt idx="252">
                  <c:v>1.4401913875598082E-2</c:v>
                </c:pt>
                <c:pt idx="253">
                  <c:v>1.2248803827751398E-2</c:v>
                </c:pt>
                <c:pt idx="254">
                  <c:v>1.1626794258373208E-2</c:v>
                </c:pt>
                <c:pt idx="255">
                  <c:v>1.1626794258373208E-2</c:v>
                </c:pt>
                <c:pt idx="256">
                  <c:v>1.1626794258373208E-2</c:v>
                </c:pt>
                <c:pt idx="257">
                  <c:v>1.1626794258373208E-2</c:v>
                </c:pt>
                <c:pt idx="258">
                  <c:v>1.1626794258373208E-2</c:v>
                </c:pt>
                <c:pt idx="259">
                  <c:v>1.1626794258373208E-2</c:v>
                </c:pt>
                <c:pt idx="260">
                  <c:v>1.1626794258373208E-2</c:v>
                </c:pt>
                <c:pt idx="261">
                  <c:v>1.1626794258373208E-2</c:v>
                </c:pt>
                <c:pt idx="262">
                  <c:v>1.1626794258373208E-2</c:v>
                </c:pt>
                <c:pt idx="263">
                  <c:v>1.1626794258373208E-2</c:v>
                </c:pt>
                <c:pt idx="264">
                  <c:v>1.1626794258373208E-2</c:v>
                </c:pt>
                <c:pt idx="265">
                  <c:v>1.1626794258373208E-2</c:v>
                </c:pt>
                <c:pt idx="266">
                  <c:v>1.1626794258373208E-2</c:v>
                </c:pt>
                <c:pt idx="267">
                  <c:v>1.1626794258373208E-2</c:v>
                </c:pt>
                <c:pt idx="268">
                  <c:v>1.1626794258373208E-2</c:v>
                </c:pt>
                <c:pt idx="269">
                  <c:v>1.1626794258373208E-2</c:v>
                </c:pt>
                <c:pt idx="270">
                  <c:v>1.1626794258373208E-2</c:v>
                </c:pt>
                <c:pt idx="271">
                  <c:v>1.1674641148325393E-2</c:v>
                </c:pt>
                <c:pt idx="272">
                  <c:v>1.1674641148325393E-2</c:v>
                </c:pt>
                <c:pt idx="273">
                  <c:v>1.1674641148325393E-2</c:v>
                </c:pt>
                <c:pt idx="274">
                  <c:v>1.1722488038277579E-2</c:v>
                </c:pt>
                <c:pt idx="275">
                  <c:v>1.1770334928229653E-2</c:v>
                </c:pt>
                <c:pt idx="276">
                  <c:v>1.1818181818181839E-2</c:v>
                </c:pt>
                <c:pt idx="277">
                  <c:v>1.1818181818181839E-2</c:v>
                </c:pt>
                <c:pt idx="278">
                  <c:v>1.1866028708134024E-2</c:v>
                </c:pt>
                <c:pt idx="279">
                  <c:v>1.1866028708134024E-2</c:v>
                </c:pt>
                <c:pt idx="280">
                  <c:v>1.1961722488038284E-2</c:v>
                </c:pt>
                <c:pt idx="281">
                  <c:v>1.200956937799047E-2</c:v>
                </c:pt>
                <c:pt idx="282">
                  <c:v>1.200956937799047E-2</c:v>
                </c:pt>
                <c:pt idx="283">
                  <c:v>1.2105263157894841E-2</c:v>
                </c:pt>
                <c:pt idx="284">
                  <c:v>1.2105263157894841E-2</c:v>
                </c:pt>
                <c:pt idx="285">
                  <c:v>1.2153110047847027E-2</c:v>
                </c:pt>
                <c:pt idx="286">
                  <c:v>1.2200956937799101E-2</c:v>
                </c:pt>
                <c:pt idx="287">
                  <c:v>1.2200956937799101E-2</c:v>
                </c:pt>
                <c:pt idx="288">
                  <c:v>1.2248803827751398E-2</c:v>
                </c:pt>
                <c:pt idx="289">
                  <c:v>1.2248803827751398E-2</c:v>
                </c:pt>
                <c:pt idx="290">
                  <c:v>1.2296650717703472E-2</c:v>
                </c:pt>
                <c:pt idx="291">
                  <c:v>1.2296650717703472E-2</c:v>
                </c:pt>
                <c:pt idx="292">
                  <c:v>1.2344497607655547E-2</c:v>
                </c:pt>
                <c:pt idx="293">
                  <c:v>1.2392344497607843E-2</c:v>
                </c:pt>
                <c:pt idx="294">
                  <c:v>1.2440191387559918E-2</c:v>
                </c:pt>
                <c:pt idx="295">
                  <c:v>1.2440191387559918E-2</c:v>
                </c:pt>
                <c:pt idx="296">
                  <c:v>1.2488038277511992E-2</c:v>
                </c:pt>
                <c:pt idx="297">
                  <c:v>1.2535885167464289E-2</c:v>
                </c:pt>
                <c:pt idx="298">
                  <c:v>1.2535885167464289E-2</c:v>
                </c:pt>
                <c:pt idx="299">
                  <c:v>1.2583732057416364E-2</c:v>
                </c:pt>
                <c:pt idx="300">
                  <c:v>1.2631578947368327E-2</c:v>
                </c:pt>
                <c:pt idx="301">
                  <c:v>1.2631578947368327E-2</c:v>
                </c:pt>
                <c:pt idx="302">
                  <c:v>1.2679425837320735E-2</c:v>
                </c:pt>
                <c:pt idx="303">
                  <c:v>1.2727272727272698E-2</c:v>
                </c:pt>
                <c:pt idx="304">
                  <c:v>1.2775119617224773E-2</c:v>
                </c:pt>
                <c:pt idx="305">
                  <c:v>1.282296650717718E-2</c:v>
                </c:pt>
                <c:pt idx="306">
                  <c:v>1.2870813397129144E-2</c:v>
                </c:pt>
                <c:pt idx="307">
                  <c:v>1.2870813397129144E-2</c:v>
                </c:pt>
                <c:pt idx="308">
                  <c:v>1.2918660287081329E-2</c:v>
                </c:pt>
                <c:pt idx="309">
                  <c:v>1.2918660287081329E-2</c:v>
                </c:pt>
                <c:pt idx="310">
                  <c:v>1.2966507177033626E-2</c:v>
                </c:pt>
                <c:pt idx="311">
                  <c:v>1.3014354066985589E-2</c:v>
                </c:pt>
                <c:pt idx="312">
                  <c:v>1.3062200956937775E-2</c:v>
                </c:pt>
                <c:pt idx="313">
                  <c:v>1.3110047846890183E-2</c:v>
                </c:pt>
                <c:pt idx="314">
                  <c:v>1.3157894736842146E-2</c:v>
                </c:pt>
                <c:pt idx="315">
                  <c:v>1.3205741626794221E-2</c:v>
                </c:pt>
                <c:pt idx="316">
                  <c:v>1.3253588516746628E-2</c:v>
                </c:pt>
                <c:pt idx="317">
                  <c:v>1.3253588516746628E-2</c:v>
                </c:pt>
                <c:pt idx="318">
                  <c:v>1.3301435406698592E-2</c:v>
                </c:pt>
                <c:pt idx="319">
                  <c:v>1.3349282296650666E-2</c:v>
                </c:pt>
                <c:pt idx="320">
                  <c:v>1.3397129186603074E-2</c:v>
                </c:pt>
                <c:pt idx="321">
                  <c:v>1.3397129186603074E-2</c:v>
                </c:pt>
                <c:pt idx="322">
                  <c:v>1.3444976076555037E-2</c:v>
                </c:pt>
                <c:pt idx="323">
                  <c:v>1.3492822966507112E-2</c:v>
                </c:pt>
                <c:pt idx="324">
                  <c:v>1.354066985645952E-2</c:v>
                </c:pt>
                <c:pt idx="325">
                  <c:v>1.3588516746411483E-2</c:v>
                </c:pt>
                <c:pt idx="326">
                  <c:v>1.363636363636378E-2</c:v>
                </c:pt>
                <c:pt idx="327">
                  <c:v>1.363636363636378E-2</c:v>
                </c:pt>
                <c:pt idx="328">
                  <c:v>1.3684210526315965E-2</c:v>
                </c:pt>
                <c:pt idx="329">
                  <c:v>1.3732057416267929E-2</c:v>
                </c:pt>
                <c:pt idx="330">
                  <c:v>1.3732057416267929E-2</c:v>
                </c:pt>
                <c:pt idx="331">
                  <c:v>1.3779904306220225E-2</c:v>
                </c:pt>
                <c:pt idx="332">
                  <c:v>1.3779904306220225E-2</c:v>
                </c:pt>
                <c:pt idx="333">
                  <c:v>1.3827751196172411E-2</c:v>
                </c:pt>
                <c:pt idx="334">
                  <c:v>1.3875598086124374E-2</c:v>
                </c:pt>
                <c:pt idx="335">
                  <c:v>1.3923444976076671E-2</c:v>
                </c:pt>
                <c:pt idx="336">
                  <c:v>1.3971291866028746E-2</c:v>
                </c:pt>
                <c:pt idx="337">
                  <c:v>1.4019138755980931E-2</c:v>
                </c:pt>
                <c:pt idx="338">
                  <c:v>1.4019138755980931E-2</c:v>
                </c:pt>
                <c:pt idx="339">
                  <c:v>1.4066985645933117E-2</c:v>
                </c:pt>
                <c:pt idx="340">
                  <c:v>1.4066985645933117E-2</c:v>
                </c:pt>
                <c:pt idx="341">
                  <c:v>1.4162679425837377E-2</c:v>
                </c:pt>
                <c:pt idx="342">
                  <c:v>1.4162679425837377E-2</c:v>
                </c:pt>
                <c:pt idx="343">
                  <c:v>1.4210526315789562E-2</c:v>
                </c:pt>
                <c:pt idx="344">
                  <c:v>1.4258373205741526E-2</c:v>
                </c:pt>
                <c:pt idx="345">
                  <c:v>1.4258373205741526E-2</c:v>
                </c:pt>
                <c:pt idx="346">
                  <c:v>1.4306220095693822E-2</c:v>
                </c:pt>
                <c:pt idx="347">
                  <c:v>1.4354066985646119E-2</c:v>
                </c:pt>
                <c:pt idx="348">
                  <c:v>1.4401913875598082E-2</c:v>
                </c:pt>
                <c:pt idx="349">
                  <c:v>1.4401913875598082E-2</c:v>
                </c:pt>
                <c:pt idx="350">
                  <c:v>1.4449760765550268E-2</c:v>
                </c:pt>
                <c:pt idx="351">
                  <c:v>1.4497607655502565E-2</c:v>
                </c:pt>
                <c:pt idx="352">
                  <c:v>1.4497607655502565E-2</c:v>
                </c:pt>
                <c:pt idx="353">
                  <c:v>1.4545454545454528E-2</c:v>
                </c:pt>
                <c:pt idx="354">
                  <c:v>1.4593301435406714E-2</c:v>
                </c:pt>
                <c:pt idx="355">
                  <c:v>1.464114832535901E-2</c:v>
                </c:pt>
                <c:pt idx="356">
                  <c:v>1.4688995215310974E-2</c:v>
                </c:pt>
                <c:pt idx="357">
                  <c:v>1.473684210526327E-2</c:v>
                </c:pt>
                <c:pt idx="358">
                  <c:v>1.473684210526327E-2</c:v>
                </c:pt>
                <c:pt idx="359">
                  <c:v>1.4784688995215456E-2</c:v>
                </c:pt>
                <c:pt idx="360">
                  <c:v>1.4784688995215456E-2</c:v>
                </c:pt>
                <c:pt idx="361">
                  <c:v>1.4832535885167419E-2</c:v>
                </c:pt>
                <c:pt idx="362">
                  <c:v>1.4880382775119716E-2</c:v>
                </c:pt>
                <c:pt idx="363">
                  <c:v>1.4880382775119716E-2</c:v>
                </c:pt>
                <c:pt idx="364">
                  <c:v>1.4928229665071902E-2</c:v>
                </c:pt>
                <c:pt idx="365">
                  <c:v>1.5023923444976273E-2</c:v>
                </c:pt>
                <c:pt idx="366">
                  <c:v>1.5023923444976273E-2</c:v>
                </c:pt>
                <c:pt idx="367">
                  <c:v>1.5071770334928347E-2</c:v>
                </c:pt>
                <c:pt idx="368">
                  <c:v>1.5119617224880422E-2</c:v>
                </c:pt>
                <c:pt idx="369">
                  <c:v>1.5119617224880422E-2</c:v>
                </c:pt>
                <c:pt idx="370">
                  <c:v>1.5167464114832607E-2</c:v>
                </c:pt>
                <c:pt idx="371">
                  <c:v>1.5167464114832607E-2</c:v>
                </c:pt>
                <c:pt idx="372">
                  <c:v>1.5215311004784904E-2</c:v>
                </c:pt>
                <c:pt idx="373">
                  <c:v>1.5263157894736867E-2</c:v>
                </c:pt>
                <c:pt idx="374">
                  <c:v>1.5263157894736867E-2</c:v>
                </c:pt>
                <c:pt idx="375">
                  <c:v>1.5311004784689053E-2</c:v>
                </c:pt>
                <c:pt idx="376">
                  <c:v>1.5311004784689053E-2</c:v>
                </c:pt>
                <c:pt idx="377">
                  <c:v>1.5358851674641349E-2</c:v>
                </c:pt>
                <c:pt idx="378">
                  <c:v>1.5406698564593313E-2</c:v>
                </c:pt>
                <c:pt idx="379">
                  <c:v>1.5454545454545499E-2</c:v>
                </c:pt>
                <c:pt idx="380">
                  <c:v>1.5502392344497795E-2</c:v>
                </c:pt>
                <c:pt idx="381">
                  <c:v>1.5502392344497795E-2</c:v>
                </c:pt>
                <c:pt idx="382">
                  <c:v>1.5550239234449759E-2</c:v>
                </c:pt>
                <c:pt idx="383">
                  <c:v>1.5550239234449759E-2</c:v>
                </c:pt>
                <c:pt idx="384">
                  <c:v>1.5598086124402055E-2</c:v>
                </c:pt>
                <c:pt idx="385">
                  <c:v>1.5598086124402055E-2</c:v>
                </c:pt>
                <c:pt idx="386">
                  <c:v>1.5645933014354241E-2</c:v>
                </c:pt>
                <c:pt idx="387">
                  <c:v>1.5645933014354241E-2</c:v>
                </c:pt>
                <c:pt idx="388">
                  <c:v>1.5693779904306204E-2</c:v>
                </c:pt>
                <c:pt idx="389">
                  <c:v>1.5741626794258501E-2</c:v>
                </c:pt>
                <c:pt idx="390">
                  <c:v>1.5741626794258501E-2</c:v>
                </c:pt>
                <c:pt idx="391">
                  <c:v>1.5789473684210575E-2</c:v>
                </c:pt>
                <c:pt idx="392">
                  <c:v>1.583732057416265E-2</c:v>
                </c:pt>
                <c:pt idx="393">
                  <c:v>1.5885167464114947E-2</c:v>
                </c:pt>
                <c:pt idx="394">
                  <c:v>1.5885167464114947E-2</c:v>
                </c:pt>
                <c:pt idx="395">
                  <c:v>1.5933014354067021E-2</c:v>
                </c:pt>
                <c:pt idx="396">
                  <c:v>1.5980861244019207E-2</c:v>
                </c:pt>
                <c:pt idx="397">
                  <c:v>1.5980861244019207E-2</c:v>
                </c:pt>
                <c:pt idx="398">
                  <c:v>1.6028708133971392E-2</c:v>
                </c:pt>
                <c:pt idx="399">
                  <c:v>1.6028708133971392E-2</c:v>
                </c:pt>
                <c:pt idx="400">
                  <c:v>1.6028708133971392E-2</c:v>
                </c:pt>
                <c:pt idx="401">
                  <c:v>1.6076555023923467E-2</c:v>
                </c:pt>
                <c:pt idx="402">
                  <c:v>1.6124401913875652E-2</c:v>
                </c:pt>
                <c:pt idx="403">
                  <c:v>1.6172248803827838E-2</c:v>
                </c:pt>
                <c:pt idx="404">
                  <c:v>1.6172248803827838E-2</c:v>
                </c:pt>
                <c:pt idx="405">
                  <c:v>1.6220095693779801E-2</c:v>
                </c:pt>
                <c:pt idx="406">
                  <c:v>1.6267942583732098E-2</c:v>
                </c:pt>
                <c:pt idx="407">
                  <c:v>1.6267942583732098E-2</c:v>
                </c:pt>
                <c:pt idx="408">
                  <c:v>1.6315789473684283E-2</c:v>
                </c:pt>
                <c:pt idx="409">
                  <c:v>1.6315789473684283E-2</c:v>
                </c:pt>
                <c:pt idx="410">
                  <c:v>1.6363636363636358E-2</c:v>
                </c:pt>
                <c:pt idx="411">
                  <c:v>1.6363636363636358E-2</c:v>
                </c:pt>
                <c:pt idx="412">
                  <c:v>1.6411483253588544E-2</c:v>
                </c:pt>
                <c:pt idx="413">
                  <c:v>1.645933014354084E-2</c:v>
                </c:pt>
                <c:pt idx="414">
                  <c:v>1.645933014354084E-2</c:v>
                </c:pt>
                <c:pt idx="415">
                  <c:v>1.6507177033492804E-2</c:v>
                </c:pt>
                <c:pt idx="416">
                  <c:v>1.6507177033492804E-2</c:v>
                </c:pt>
                <c:pt idx="417">
                  <c:v>1.65550239234451E-2</c:v>
                </c:pt>
                <c:pt idx="418">
                  <c:v>1.6602870813397286E-2</c:v>
                </c:pt>
                <c:pt idx="419">
                  <c:v>1.6650717703349249E-2</c:v>
                </c:pt>
                <c:pt idx="420">
                  <c:v>1.6650717703349249E-2</c:v>
                </c:pt>
                <c:pt idx="421">
                  <c:v>1.6698564593301657E-2</c:v>
                </c:pt>
                <c:pt idx="422">
                  <c:v>1.6698564593301657E-2</c:v>
                </c:pt>
                <c:pt idx="423">
                  <c:v>1.6746411483253731E-2</c:v>
                </c:pt>
                <c:pt idx="424">
                  <c:v>1.6794258373205695E-2</c:v>
                </c:pt>
                <c:pt idx="425">
                  <c:v>1.6650717703349249E-2</c:v>
                </c:pt>
                <c:pt idx="426">
                  <c:v>1.5358851674641349E-2</c:v>
                </c:pt>
                <c:pt idx="427">
                  <c:v>1.5358851674641349E-2</c:v>
                </c:pt>
                <c:pt idx="428">
                  <c:v>1.5358851674641349E-2</c:v>
                </c:pt>
                <c:pt idx="429">
                  <c:v>1.5358851674641349E-2</c:v>
                </c:pt>
                <c:pt idx="430">
                  <c:v>1.5358851674641349E-2</c:v>
                </c:pt>
                <c:pt idx="431">
                  <c:v>1.5358851674641349E-2</c:v>
                </c:pt>
                <c:pt idx="432">
                  <c:v>1.5358851674641349E-2</c:v>
                </c:pt>
                <c:pt idx="433">
                  <c:v>1.5358851674641349E-2</c:v>
                </c:pt>
                <c:pt idx="434">
                  <c:v>1.5358851674641349E-2</c:v>
                </c:pt>
                <c:pt idx="435">
                  <c:v>1.5358851674641349E-2</c:v>
                </c:pt>
                <c:pt idx="436">
                  <c:v>1.5358851674641349E-2</c:v>
                </c:pt>
                <c:pt idx="437">
                  <c:v>1.5358851674641349E-2</c:v>
                </c:pt>
                <c:pt idx="438">
                  <c:v>1.5358851674641349E-2</c:v>
                </c:pt>
                <c:pt idx="439">
                  <c:v>1.5358851674641349E-2</c:v>
                </c:pt>
                <c:pt idx="440">
                  <c:v>1.5358851674641349E-2</c:v>
                </c:pt>
                <c:pt idx="441">
                  <c:v>1.5358851674641349E-2</c:v>
                </c:pt>
                <c:pt idx="442">
                  <c:v>1.5358851674641349E-2</c:v>
                </c:pt>
                <c:pt idx="443">
                  <c:v>1.5358851674641349E-2</c:v>
                </c:pt>
                <c:pt idx="444">
                  <c:v>1.5358851674641349E-2</c:v>
                </c:pt>
                <c:pt idx="445">
                  <c:v>1.5358851674641349E-2</c:v>
                </c:pt>
                <c:pt idx="446">
                  <c:v>1.5358851674641349E-2</c:v>
                </c:pt>
                <c:pt idx="447">
                  <c:v>1.5358851674641349E-2</c:v>
                </c:pt>
                <c:pt idx="448">
                  <c:v>1.5358851674641349E-2</c:v>
                </c:pt>
                <c:pt idx="449">
                  <c:v>1.5358851674641349E-2</c:v>
                </c:pt>
                <c:pt idx="450">
                  <c:v>1.5358851674641349E-2</c:v>
                </c:pt>
                <c:pt idx="451">
                  <c:v>1.5358851674641349E-2</c:v>
                </c:pt>
                <c:pt idx="452">
                  <c:v>1.5358851674641349E-2</c:v>
                </c:pt>
                <c:pt idx="453">
                  <c:v>1.5358851674641349E-2</c:v>
                </c:pt>
                <c:pt idx="454">
                  <c:v>1.5358851674641349E-2</c:v>
                </c:pt>
                <c:pt idx="455">
                  <c:v>1.5358851674641349E-2</c:v>
                </c:pt>
                <c:pt idx="456">
                  <c:v>1.5358851674641349E-2</c:v>
                </c:pt>
                <c:pt idx="457">
                  <c:v>1.5358851674641349E-2</c:v>
                </c:pt>
                <c:pt idx="458">
                  <c:v>1.5358851674641349E-2</c:v>
                </c:pt>
                <c:pt idx="459">
                  <c:v>1.5358851674641349E-2</c:v>
                </c:pt>
                <c:pt idx="460">
                  <c:v>1.5358851674641349E-2</c:v>
                </c:pt>
                <c:pt idx="461">
                  <c:v>1.5358851674641349E-2</c:v>
                </c:pt>
                <c:pt idx="462">
                  <c:v>1.5358851674641349E-2</c:v>
                </c:pt>
                <c:pt idx="463">
                  <c:v>1.5406698564593313E-2</c:v>
                </c:pt>
                <c:pt idx="464">
                  <c:v>1.5406698564593313E-2</c:v>
                </c:pt>
                <c:pt idx="465">
                  <c:v>1.5406698564593313E-2</c:v>
                </c:pt>
                <c:pt idx="466">
                  <c:v>1.5406698564593313E-2</c:v>
                </c:pt>
                <c:pt idx="467">
                  <c:v>1.5454545454545499E-2</c:v>
                </c:pt>
                <c:pt idx="468">
                  <c:v>1.5454545454545499E-2</c:v>
                </c:pt>
                <c:pt idx="469">
                  <c:v>1.5454545454545499E-2</c:v>
                </c:pt>
                <c:pt idx="470">
                  <c:v>1.5454545454545499E-2</c:v>
                </c:pt>
                <c:pt idx="471">
                  <c:v>1.5454545454545499E-2</c:v>
                </c:pt>
                <c:pt idx="472">
                  <c:v>1.5454545454545499E-2</c:v>
                </c:pt>
                <c:pt idx="473">
                  <c:v>1.5454545454545499E-2</c:v>
                </c:pt>
                <c:pt idx="474">
                  <c:v>1.5502392344497795E-2</c:v>
                </c:pt>
                <c:pt idx="475">
                  <c:v>1.5502392344497795E-2</c:v>
                </c:pt>
                <c:pt idx="476">
                  <c:v>1.5550239234449759E-2</c:v>
                </c:pt>
                <c:pt idx="477">
                  <c:v>1.5550239234449759E-2</c:v>
                </c:pt>
                <c:pt idx="478">
                  <c:v>1.5550239234449759E-2</c:v>
                </c:pt>
                <c:pt idx="479">
                  <c:v>1.5598086124402055E-2</c:v>
                </c:pt>
                <c:pt idx="480">
                  <c:v>1.5598086124402055E-2</c:v>
                </c:pt>
                <c:pt idx="481">
                  <c:v>1.5598086124402055E-2</c:v>
                </c:pt>
                <c:pt idx="482">
                  <c:v>1.5598086124402055E-2</c:v>
                </c:pt>
                <c:pt idx="483">
                  <c:v>1.5598086124402055E-2</c:v>
                </c:pt>
                <c:pt idx="484">
                  <c:v>1.5598086124402055E-2</c:v>
                </c:pt>
                <c:pt idx="485">
                  <c:v>1.5598086124402055E-2</c:v>
                </c:pt>
                <c:pt idx="486">
                  <c:v>1.5645933014354241E-2</c:v>
                </c:pt>
                <c:pt idx="487">
                  <c:v>1.5645933014354241E-2</c:v>
                </c:pt>
                <c:pt idx="488">
                  <c:v>1.5693779904306204E-2</c:v>
                </c:pt>
                <c:pt idx="489">
                  <c:v>1.5693779904306204E-2</c:v>
                </c:pt>
                <c:pt idx="490">
                  <c:v>1.5693779904306204E-2</c:v>
                </c:pt>
                <c:pt idx="491">
                  <c:v>1.5741626794258501E-2</c:v>
                </c:pt>
                <c:pt idx="492">
                  <c:v>1.5741626794258501E-2</c:v>
                </c:pt>
                <c:pt idx="493">
                  <c:v>1.5741626794258501E-2</c:v>
                </c:pt>
                <c:pt idx="494">
                  <c:v>1.5741626794258501E-2</c:v>
                </c:pt>
                <c:pt idx="495">
                  <c:v>1.5789473684210575E-2</c:v>
                </c:pt>
                <c:pt idx="496">
                  <c:v>1.5789473684210575E-2</c:v>
                </c:pt>
                <c:pt idx="497">
                  <c:v>1.5789473684210575E-2</c:v>
                </c:pt>
                <c:pt idx="498">
                  <c:v>1.5789473684210575E-2</c:v>
                </c:pt>
                <c:pt idx="499">
                  <c:v>1.5789473684210575E-2</c:v>
                </c:pt>
                <c:pt idx="500">
                  <c:v>1.583732057416265E-2</c:v>
                </c:pt>
                <c:pt idx="501">
                  <c:v>1.583732057416265E-2</c:v>
                </c:pt>
                <c:pt idx="502">
                  <c:v>1.5885167464114947E-2</c:v>
                </c:pt>
                <c:pt idx="503">
                  <c:v>1.5885167464114947E-2</c:v>
                </c:pt>
                <c:pt idx="504">
                  <c:v>1.5885167464114947E-2</c:v>
                </c:pt>
                <c:pt idx="505">
                  <c:v>1.5885167464114947E-2</c:v>
                </c:pt>
                <c:pt idx="506">
                  <c:v>1.5885167464114947E-2</c:v>
                </c:pt>
                <c:pt idx="507">
                  <c:v>1.5885167464114947E-2</c:v>
                </c:pt>
                <c:pt idx="508">
                  <c:v>1.5933014354067021E-2</c:v>
                </c:pt>
                <c:pt idx="509">
                  <c:v>1.5933014354067021E-2</c:v>
                </c:pt>
                <c:pt idx="510">
                  <c:v>1.5933014354067021E-2</c:v>
                </c:pt>
                <c:pt idx="511">
                  <c:v>1.5980861244019207E-2</c:v>
                </c:pt>
                <c:pt idx="512">
                  <c:v>1.5980861244019207E-2</c:v>
                </c:pt>
                <c:pt idx="513">
                  <c:v>1.5980861244019207E-2</c:v>
                </c:pt>
                <c:pt idx="514">
                  <c:v>1.5980861244019207E-2</c:v>
                </c:pt>
                <c:pt idx="515">
                  <c:v>1.5980861244019207E-2</c:v>
                </c:pt>
                <c:pt idx="516">
                  <c:v>1.5980861244019207E-2</c:v>
                </c:pt>
                <c:pt idx="517">
                  <c:v>1.5980861244019207E-2</c:v>
                </c:pt>
                <c:pt idx="518">
                  <c:v>1.5980861244019207E-2</c:v>
                </c:pt>
                <c:pt idx="519">
                  <c:v>1.6028708133971392E-2</c:v>
                </c:pt>
                <c:pt idx="520">
                  <c:v>1.6028708133971392E-2</c:v>
                </c:pt>
                <c:pt idx="521">
                  <c:v>1.6028708133971392E-2</c:v>
                </c:pt>
                <c:pt idx="522">
                  <c:v>1.6028708133971392E-2</c:v>
                </c:pt>
                <c:pt idx="523">
                  <c:v>1.6076555023923467E-2</c:v>
                </c:pt>
                <c:pt idx="524">
                  <c:v>1.6076555023923467E-2</c:v>
                </c:pt>
                <c:pt idx="525">
                  <c:v>1.6076555023923467E-2</c:v>
                </c:pt>
                <c:pt idx="526">
                  <c:v>1.6076555023923467E-2</c:v>
                </c:pt>
                <c:pt idx="527">
                  <c:v>1.6076555023923467E-2</c:v>
                </c:pt>
                <c:pt idx="528">
                  <c:v>1.6076555023923467E-2</c:v>
                </c:pt>
                <c:pt idx="529">
                  <c:v>1.6076555023923467E-2</c:v>
                </c:pt>
                <c:pt idx="530">
                  <c:v>1.6124401913875652E-2</c:v>
                </c:pt>
                <c:pt idx="531">
                  <c:v>1.6124401913875652E-2</c:v>
                </c:pt>
                <c:pt idx="532">
                  <c:v>1.6124401913875652E-2</c:v>
                </c:pt>
                <c:pt idx="533">
                  <c:v>1.6124401913875652E-2</c:v>
                </c:pt>
                <c:pt idx="534">
                  <c:v>1.6172248803827838E-2</c:v>
                </c:pt>
                <c:pt idx="535">
                  <c:v>1.6172248803827838E-2</c:v>
                </c:pt>
                <c:pt idx="536">
                  <c:v>1.6172248803827838E-2</c:v>
                </c:pt>
                <c:pt idx="537">
                  <c:v>1.6172248803827838E-2</c:v>
                </c:pt>
                <c:pt idx="538">
                  <c:v>1.6172248803827838E-2</c:v>
                </c:pt>
                <c:pt idx="539">
                  <c:v>1.6220095693779801E-2</c:v>
                </c:pt>
                <c:pt idx="540">
                  <c:v>1.6220095693779801E-2</c:v>
                </c:pt>
                <c:pt idx="541">
                  <c:v>1.6220095693779801E-2</c:v>
                </c:pt>
                <c:pt idx="542">
                  <c:v>1.6220095693779801E-2</c:v>
                </c:pt>
                <c:pt idx="543">
                  <c:v>1.6267942583732098E-2</c:v>
                </c:pt>
                <c:pt idx="544">
                  <c:v>1.6267942583732098E-2</c:v>
                </c:pt>
                <c:pt idx="545">
                  <c:v>1.6267942583732098E-2</c:v>
                </c:pt>
                <c:pt idx="546">
                  <c:v>1.6267942583732098E-2</c:v>
                </c:pt>
                <c:pt idx="547">
                  <c:v>1.6267942583732098E-2</c:v>
                </c:pt>
                <c:pt idx="548">
                  <c:v>1.6267942583732098E-2</c:v>
                </c:pt>
                <c:pt idx="549">
                  <c:v>1.6315789473684283E-2</c:v>
                </c:pt>
                <c:pt idx="550">
                  <c:v>1.6315789473684283E-2</c:v>
                </c:pt>
                <c:pt idx="551">
                  <c:v>1.6315789473684283E-2</c:v>
                </c:pt>
                <c:pt idx="552">
                  <c:v>1.6315789473684283E-2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54C2-44AA-B2F1-16847ED3B8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737600"/>
        <c:axId val="107876736"/>
      </c:scatterChart>
      <c:valAx>
        <c:axId val="103737600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horizontal</a:t>
                </a:r>
                <a:r>
                  <a:rPr lang="nl-NL" baseline="0"/>
                  <a:t> </a:t>
                </a:r>
                <a:r>
                  <a:rPr lang="nl-NL"/>
                  <a:t>strain [%]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7876736"/>
        <c:crosses val="autoZero"/>
        <c:crossBetween val="midCat"/>
      </c:valAx>
      <c:valAx>
        <c:axId val="1078767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/>
                  <a:t>volumetric </a:t>
                </a:r>
                <a:r>
                  <a:rPr lang="nl-NL" baseline="0"/>
                  <a:t>strain [%]</a:t>
                </a:r>
                <a:endParaRPr lang="nl-NL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373760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5058642507371653"/>
          <c:y val="0.13835735785510625"/>
          <c:w val="0.2937677152375478"/>
          <c:h val="7.4530285220251721E-2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20</xdr:row>
      <xdr:rowOff>185737</xdr:rowOff>
    </xdr:from>
    <xdr:to>
      <xdr:col>6</xdr:col>
      <xdr:colOff>66675</xdr:colOff>
      <xdr:row>34</xdr:row>
      <xdr:rowOff>28574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28575</xdr:colOff>
      <xdr:row>35</xdr:row>
      <xdr:rowOff>52387</xdr:rowOff>
    </xdr:from>
    <xdr:to>
      <xdr:col>6</xdr:col>
      <xdr:colOff>114301</xdr:colOff>
      <xdr:row>51</xdr:row>
      <xdr:rowOff>85725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57150</xdr:colOff>
      <xdr:row>53</xdr:row>
      <xdr:rowOff>0</xdr:rowOff>
    </xdr:from>
    <xdr:to>
      <xdr:col>6</xdr:col>
      <xdr:colOff>142876</xdr:colOff>
      <xdr:row>69</xdr:row>
      <xdr:rowOff>33338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35</xdr:row>
      <xdr:rowOff>0</xdr:rowOff>
    </xdr:from>
    <xdr:to>
      <xdr:col>13</xdr:col>
      <xdr:colOff>142876</xdr:colOff>
      <xdr:row>51</xdr:row>
      <xdr:rowOff>33338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0.06395</cdr:x>
      <cdr:y>0.17929</cdr:y>
    </cdr:from>
    <cdr:to>
      <cdr:x>0.53295</cdr:x>
      <cdr:y>0.92117</cdr:y>
    </cdr:to>
    <cdr:cxnSp macro="">
      <cdr:nvCxnSpPr>
        <cdr:cNvPr id="3" name="Straight Connector 2"/>
        <cdr:cNvCxnSpPr/>
      </cdr:nvCxnSpPr>
      <cdr:spPr>
        <a:xfrm xmlns:a="http://schemas.openxmlformats.org/drawingml/2006/main" flipV="1">
          <a:off x="314325" y="552450"/>
          <a:ext cx="2305050" cy="2286000"/>
        </a:xfrm>
        <a:prstGeom xmlns:a="http://schemas.openxmlformats.org/drawingml/2006/main" prst="line">
          <a:avLst/>
        </a:prstGeom>
        <a:ln xmlns:a="http://schemas.openxmlformats.org/drawingml/2006/main" w="38100"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0.1938</cdr:x>
      <cdr:y>0.15147</cdr:y>
    </cdr:from>
    <cdr:to>
      <cdr:x>0.74225</cdr:x>
      <cdr:y>0.69861</cdr:y>
    </cdr:to>
    <cdr:cxnSp macro="">
      <cdr:nvCxnSpPr>
        <cdr:cNvPr id="4" name="Straight Connector 3"/>
        <cdr:cNvCxnSpPr/>
      </cdr:nvCxnSpPr>
      <cdr:spPr>
        <a:xfrm xmlns:a="http://schemas.openxmlformats.org/drawingml/2006/main" flipV="1">
          <a:off x="952500" y="466725"/>
          <a:ext cx="2695575" cy="1685926"/>
        </a:xfrm>
        <a:prstGeom xmlns:a="http://schemas.openxmlformats.org/drawingml/2006/main" prst="line">
          <a:avLst/>
        </a:prstGeom>
        <a:ln xmlns:a="http://schemas.openxmlformats.org/drawingml/2006/main" w="38100">
          <a:solidFill>
            <a:srgbClr val="7030A0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0.18605</cdr:x>
      <cdr:y>0.17002</cdr:y>
    </cdr:from>
    <cdr:to>
      <cdr:x>0.89147</cdr:x>
      <cdr:y>0.69861</cdr:y>
    </cdr:to>
    <cdr:cxnSp macro="">
      <cdr:nvCxnSpPr>
        <cdr:cNvPr id="6" name="Straight Connector 5"/>
        <cdr:cNvCxnSpPr/>
      </cdr:nvCxnSpPr>
      <cdr:spPr>
        <a:xfrm xmlns:a="http://schemas.openxmlformats.org/drawingml/2006/main" flipV="1">
          <a:off x="914400" y="523875"/>
          <a:ext cx="3467100" cy="1628777"/>
        </a:xfrm>
        <a:prstGeom xmlns:a="http://schemas.openxmlformats.org/drawingml/2006/main" prst="line">
          <a:avLst/>
        </a:prstGeom>
        <a:ln xmlns:a="http://schemas.openxmlformats.org/drawingml/2006/main" w="38100">
          <a:solidFill>
            <a:srgbClr val="92D050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0.20736</cdr:x>
      <cdr:y>0.65224</cdr:y>
    </cdr:from>
    <cdr:to>
      <cdr:x>0.23643</cdr:x>
      <cdr:y>0.71097</cdr:y>
    </cdr:to>
    <cdr:sp macro="" textlink="">
      <cdr:nvSpPr>
        <cdr:cNvPr id="9" name="Sun 8"/>
        <cdr:cNvSpPr/>
      </cdr:nvSpPr>
      <cdr:spPr>
        <a:xfrm xmlns:a="http://schemas.openxmlformats.org/drawingml/2006/main">
          <a:off x="1019175" y="2009775"/>
          <a:ext cx="142875" cy="180975"/>
        </a:xfrm>
        <a:prstGeom xmlns:a="http://schemas.openxmlformats.org/drawingml/2006/main" prst="sun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0.32429</cdr:x>
      <cdr:y>0.44616</cdr:y>
    </cdr:from>
    <cdr:to>
      <cdr:x>0.35336</cdr:x>
      <cdr:y>0.50489</cdr:y>
    </cdr:to>
    <cdr:sp macro="" textlink="">
      <cdr:nvSpPr>
        <cdr:cNvPr id="10" name="Sun 9"/>
        <cdr:cNvSpPr/>
      </cdr:nvSpPr>
      <cdr:spPr>
        <a:xfrm xmlns:a="http://schemas.openxmlformats.org/drawingml/2006/main">
          <a:off x="1593850" y="1374775"/>
          <a:ext cx="142875" cy="180975"/>
        </a:xfrm>
        <a:prstGeom xmlns:a="http://schemas.openxmlformats.org/drawingml/2006/main" prst="sun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0.51421</cdr:x>
      <cdr:y>0.33488</cdr:y>
    </cdr:from>
    <cdr:to>
      <cdr:x>0.54328</cdr:x>
      <cdr:y>0.39361</cdr:y>
    </cdr:to>
    <cdr:sp macro="" textlink="">
      <cdr:nvSpPr>
        <cdr:cNvPr id="11" name="Sun 10"/>
        <cdr:cNvSpPr/>
      </cdr:nvSpPr>
      <cdr:spPr>
        <a:xfrm xmlns:a="http://schemas.openxmlformats.org/drawingml/2006/main">
          <a:off x="2527300" y="1031875"/>
          <a:ext cx="142875" cy="180975"/>
        </a:xfrm>
        <a:prstGeom xmlns:a="http://schemas.openxmlformats.org/drawingml/2006/main" prst="sun">
          <a:avLst/>
        </a:prstGeom>
        <a:solidFill xmlns:a="http://schemas.openxmlformats.org/drawingml/2006/main">
          <a:schemeClr val="accent2"/>
        </a:solidFill>
        <a:ln xmlns:a="http://schemas.openxmlformats.org/drawingml/2006/main">
          <a:solidFill>
            <a:srgbClr val="7030A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0.69444</cdr:x>
      <cdr:y>0.27615</cdr:y>
    </cdr:from>
    <cdr:to>
      <cdr:x>0.72351</cdr:x>
      <cdr:y>0.33488</cdr:y>
    </cdr:to>
    <cdr:sp macro="" textlink="">
      <cdr:nvSpPr>
        <cdr:cNvPr id="12" name="Sun 11"/>
        <cdr:cNvSpPr/>
      </cdr:nvSpPr>
      <cdr:spPr>
        <a:xfrm xmlns:a="http://schemas.openxmlformats.org/drawingml/2006/main">
          <a:off x="3413125" y="850900"/>
          <a:ext cx="142875" cy="180975"/>
        </a:xfrm>
        <a:prstGeom xmlns:a="http://schemas.openxmlformats.org/drawingml/2006/main" prst="sun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92D05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31"/>
  <sheetViews>
    <sheetView topLeftCell="A18" zoomScaleNormal="100" workbookViewId="0">
      <selection activeCell="P40" sqref="P40"/>
    </sheetView>
  </sheetViews>
  <sheetFormatPr defaultRowHeight="15" x14ac:dyDescent="0.25"/>
  <cols>
    <col min="1" max="1" width="5.140625" customWidth="1"/>
    <col min="2" max="2" width="20.28515625" customWidth="1"/>
    <col min="3" max="3" width="11.42578125" customWidth="1"/>
    <col min="4" max="4" width="12.28515625" customWidth="1"/>
    <col min="5" max="5" width="19.28515625" customWidth="1"/>
    <col min="7" max="7" width="5.7109375" customWidth="1"/>
    <col min="8" max="9" width="4.28515625" customWidth="1"/>
    <col min="10" max="10" width="21.140625" bestFit="1" customWidth="1"/>
    <col min="12" max="12" width="13.7109375" bestFit="1" customWidth="1"/>
    <col min="13" max="13" width="27.5703125" bestFit="1" customWidth="1"/>
    <col min="16" max="16" width="12.7109375" customWidth="1"/>
    <col min="17" max="17" width="12.28515625" customWidth="1"/>
  </cols>
  <sheetData>
    <row r="1" spans="2:17" ht="15.6" x14ac:dyDescent="0.3">
      <c r="B1" s="7" t="s">
        <v>8</v>
      </c>
      <c r="E1" s="6" t="s">
        <v>9</v>
      </c>
    </row>
    <row r="2" spans="2:17" ht="14.45" x14ac:dyDescent="0.3">
      <c r="B2" t="s">
        <v>7</v>
      </c>
      <c r="C2" t="s">
        <v>56</v>
      </c>
      <c r="E2" s="3"/>
      <c r="M2">
        <f>4270.84-3897.5</f>
        <v>373.34000000000015</v>
      </c>
    </row>
    <row r="3" spans="2:17" ht="14.45" x14ac:dyDescent="0.3">
      <c r="C3" t="s">
        <v>58</v>
      </c>
    </row>
    <row r="4" spans="2:17" ht="14.45" x14ac:dyDescent="0.3">
      <c r="B4" s="12" t="s">
        <v>10</v>
      </c>
      <c r="C4" s="58" t="s">
        <v>57</v>
      </c>
      <c r="D4" s="58"/>
      <c r="E4" s="12"/>
      <c r="F4" s="12"/>
      <c r="G4" s="12"/>
    </row>
    <row r="5" spans="2:17" ht="14.45" x14ac:dyDescent="0.3">
      <c r="B5" s="12"/>
      <c r="C5" s="22"/>
      <c r="D5" s="12"/>
      <c r="E5" s="12"/>
      <c r="F5" s="12"/>
      <c r="G5" s="12"/>
    </row>
    <row r="6" spans="2:17" ht="14.45" x14ac:dyDescent="0.3">
      <c r="B6" s="26" t="s">
        <v>12</v>
      </c>
      <c r="C6" s="21">
        <v>326.04000000000002</v>
      </c>
      <c r="D6" s="11" t="s">
        <v>11</v>
      </c>
      <c r="E6" s="26" t="s">
        <v>48</v>
      </c>
      <c r="F6" s="34"/>
      <c r="G6" s="11"/>
      <c r="J6" s="28" t="s">
        <v>22</v>
      </c>
      <c r="K6" s="29"/>
      <c r="L6" s="29"/>
      <c r="M6" s="29"/>
      <c r="N6" s="29"/>
      <c r="O6" s="41" t="s">
        <v>50</v>
      </c>
      <c r="P6" s="41"/>
      <c r="Q6" s="41"/>
    </row>
    <row r="7" spans="2:17" ht="14.45" x14ac:dyDescent="0.3">
      <c r="B7" s="18" t="s">
        <v>12</v>
      </c>
      <c r="C7" s="12">
        <f>C6-F6</f>
        <v>326.04000000000002</v>
      </c>
      <c r="D7" s="13" t="s">
        <v>11</v>
      </c>
      <c r="E7" s="20" t="s">
        <v>49</v>
      </c>
      <c r="F7" s="14">
        <v>100</v>
      </c>
      <c r="G7" s="13" t="s">
        <v>14</v>
      </c>
      <c r="J7" s="30" t="s">
        <v>23</v>
      </c>
      <c r="K7" s="30" t="s">
        <v>24</v>
      </c>
      <c r="L7" s="30" t="s">
        <v>25</v>
      </c>
      <c r="M7" s="29"/>
      <c r="N7" s="29"/>
      <c r="O7" s="42">
        <v>48.31</v>
      </c>
      <c r="P7" s="43"/>
      <c r="Q7" s="44">
        <f>(O8-O9)/(O9-O7)</f>
        <v>2.8102564102564197E-2</v>
      </c>
    </row>
    <row r="8" spans="2:17" ht="16.149999999999999" x14ac:dyDescent="0.3">
      <c r="B8" s="18" t="s">
        <v>19</v>
      </c>
      <c r="C8" s="15">
        <f>(F7*F7*F8/1000)</f>
        <v>209</v>
      </c>
      <c r="D8" s="13" t="s">
        <v>20</v>
      </c>
      <c r="E8" s="18" t="s">
        <v>15</v>
      </c>
      <c r="F8" s="14">
        <v>20.9</v>
      </c>
      <c r="G8" s="13" t="s">
        <v>14</v>
      </c>
      <c r="J8" s="30"/>
      <c r="K8" s="30" t="s">
        <v>14</v>
      </c>
      <c r="L8" s="30" t="s">
        <v>34</v>
      </c>
      <c r="M8" s="29"/>
      <c r="N8" s="29"/>
      <c r="O8" s="45">
        <v>98.43</v>
      </c>
      <c r="P8" s="46"/>
      <c r="Q8" s="47"/>
    </row>
    <row r="9" spans="2:17" ht="16.149999999999999" x14ac:dyDescent="0.3">
      <c r="B9" s="23" t="s">
        <v>13</v>
      </c>
      <c r="C9" s="24">
        <f>C7/C8</f>
        <v>1.56</v>
      </c>
      <c r="D9" s="25" t="s">
        <v>21</v>
      </c>
      <c r="E9" s="19"/>
      <c r="F9" s="16"/>
      <c r="G9" s="17"/>
      <c r="J9" s="30" t="s">
        <v>33</v>
      </c>
      <c r="K9" s="30">
        <v>100</v>
      </c>
      <c r="L9" s="30">
        <f>(K9*K9)/1000000</f>
        <v>0.01</v>
      </c>
      <c r="M9" s="29"/>
      <c r="N9" s="29"/>
      <c r="O9" s="48">
        <v>97.06</v>
      </c>
      <c r="P9" s="49"/>
      <c r="Q9" s="50"/>
    </row>
    <row r="10" spans="2:17" ht="14.45" x14ac:dyDescent="0.3">
      <c r="J10" s="30" t="s">
        <v>26</v>
      </c>
      <c r="K10" s="30">
        <v>63</v>
      </c>
      <c r="L10" s="31">
        <f>0.25*3.14*(K10*K10)/1000000</f>
        <v>3.1156650000000001E-3</v>
      </c>
      <c r="M10" s="29"/>
      <c r="N10" s="29"/>
      <c r="O10" s="41"/>
      <c r="P10" s="41"/>
      <c r="Q10" s="41"/>
    </row>
    <row r="11" spans="2:17" ht="14.45" x14ac:dyDescent="0.3">
      <c r="B11" s="6" t="s">
        <v>16</v>
      </c>
      <c r="E11" s="6" t="s">
        <v>53</v>
      </c>
      <c r="J11" s="29"/>
      <c r="K11" s="29"/>
      <c r="L11" s="29"/>
      <c r="M11" s="29"/>
      <c r="N11" s="29"/>
      <c r="O11" s="41" t="s">
        <v>51</v>
      </c>
      <c r="P11" s="41"/>
      <c r="Q11" s="51" t="s">
        <v>52</v>
      </c>
    </row>
    <row r="12" spans="2:17" ht="14.45" x14ac:dyDescent="0.3">
      <c r="B12" s="8" t="s">
        <v>47</v>
      </c>
      <c r="C12" s="9">
        <v>0.03</v>
      </c>
      <c r="D12" t="s">
        <v>17</v>
      </c>
      <c r="E12" t="s">
        <v>54</v>
      </c>
      <c r="F12" s="9">
        <v>8</v>
      </c>
      <c r="J12" s="30" t="s">
        <v>38</v>
      </c>
      <c r="K12" s="30" t="s">
        <v>39</v>
      </c>
      <c r="L12" s="30" t="s">
        <v>40</v>
      </c>
      <c r="M12" s="29"/>
      <c r="N12" s="29"/>
      <c r="O12" s="52"/>
      <c r="P12" s="43"/>
      <c r="Q12" s="44">
        <f>ATAN(O13)/PI()*180</f>
        <v>31.674585811144699</v>
      </c>
    </row>
    <row r="13" spans="2:17" x14ac:dyDescent="0.25">
      <c r="B13" s="8" t="s">
        <v>18</v>
      </c>
      <c r="C13" s="9">
        <v>0.03</v>
      </c>
      <c r="D13" t="s">
        <v>17</v>
      </c>
      <c r="E13" t="s">
        <v>55</v>
      </c>
      <c r="F13" s="9">
        <v>31</v>
      </c>
      <c r="J13" s="29">
        <v>0</v>
      </c>
      <c r="K13" s="29">
        <f>J13*9.81</f>
        <v>0</v>
      </c>
      <c r="L13" s="29">
        <f>(K13/L$9)/1000</f>
        <v>0</v>
      </c>
      <c r="M13" s="29" t="s">
        <v>27</v>
      </c>
      <c r="N13" s="29"/>
      <c r="O13" s="45">
        <v>0.61699999999999999</v>
      </c>
      <c r="P13" s="46"/>
      <c r="Q13" s="47"/>
    </row>
    <row r="14" spans="2:17" ht="14.45" x14ac:dyDescent="0.3">
      <c r="J14" s="29">
        <v>1.4810000000000001</v>
      </c>
      <c r="K14" s="29">
        <f>J14*9.81</f>
        <v>14.528610000000002</v>
      </c>
      <c r="L14" s="29">
        <f>(K14/L$9)/1000</f>
        <v>1.4528610000000002</v>
      </c>
      <c r="M14" s="29" t="s">
        <v>28</v>
      </c>
      <c r="N14" s="29"/>
      <c r="O14" s="53"/>
      <c r="P14" s="49"/>
      <c r="Q14" s="50"/>
    </row>
    <row r="15" spans="2:17" ht="14.45" x14ac:dyDescent="0.3">
      <c r="B15" s="6" t="s">
        <v>42</v>
      </c>
      <c r="J15" s="29">
        <v>4.5</v>
      </c>
      <c r="K15" s="29">
        <f>J15*9.81</f>
        <v>44.145000000000003</v>
      </c>
      <c r="L15" s="29">
        <f>(K15/L$9)/1000</f>
        <v>4.4145000000000003</v>
      </c>
      <c r="M15" s="29" t="s">
        <v>29</v>
      </c>
      <c r="N15" s="29"/>
      <c r="O15" s="29"/>
    </row>
    <row r="16" spans="2:17" ht="28.9" x14ac:dyDescent="0.3">
      <c r="B16" s="37" t="s">
        <v>46</v>
      </c>
      <c r="C16" s="37" t="s">
        <v>43</v>
      </c>
      <c r="D16" s="37" t="s">
        <v>44</v>
      </c>
      <c r="E16" s="27" t="s">
        <v>45</v>
      </c>
      <c r="J16" s="32"/>
      <c r="K16" s="32">
        <f>SUM(K13:K15)</f>
        <v>58.673610000000004</v>
      </c>
      <c r="L16" s="32">
        <f>(K16/$L$9)/1000</f>
        <v>5.8673609999999998</v>
      </c>
      <c r="M16" s="35" t="s">
        <v>36</v>
      </c>
      <c r="N16" s="29"/>
      <c r="O16" s="29"/>
    </row>
    <row r="17" spans="2:15" ht="17.25" customHeight="1" x14ac:dyDescent="0.3">
      <c r="B17" s="40">
        <v>2</v>
      </c>
      <c r="C17" s="36">
        <f>L21</f>
        <v>26.036721</v>
      </c>
      <c r="D17" s="38">
        <v>244.1</v>
      </c>
      <c r="E17" s="39">
        <f>D17/$L$9/1000</f>
        <v>24.41</v>
      </c>
      <c r="F17" s="27"/>
      <c r="J17" s="29" t="s">
        <v>35</v>
      </c>
      <c r="K17" s="29"/>
      <c r="L17" s="29"/>
      <c r="M17" s="29"/>
      <c r="N17" s="29"/>
      <c r="O17" s="29"/>
    </row>
    <row r="18" spans="2:15" ht="14.45" x14ac:dyDescent="0.3">
      <c r="B18" s="40">
        <v>4</v>
      </c>
      <c r="C18" s="36">
        <f>L26</f>
        <v>46.206081000000005</v>
      </c>
      <c r="D18" s="38">
        <v>376.5</v>
      </c>
      <c r="E18" s="39">
        <f t="shared" ref="E18:E19" si="0">D18/$L$9/1000</f>
        <v>37.65</v>
      </c>
      <c r="F18" s="27"/>
      <c r="J18" s="30" t="s">
        <v>38</v>
      </c>
      <c r="K18" s="30" t="s">
        <v>39</v>
      </c>
      <c r="L18" s="30" t="s">
        <v>40</v>
      </c>
      <c r="M18" s="29"/>
      <c r="N18" s="29"/>
      <c r="O18" s="29"/>
    </row>
    <row r="19" spans="2:15" ht="14.45" x14ac:dyDescent="0.3">
      <c r="B19" s="40">
        <v>6</v>
      </c>
      <c r="C19" s="36">
        <f>L31</f>
        <v>66.375440999999995</v>
      </c>
      <c r="D19" s="38">
        <v>493</v>
      </c>
      <c r="E19" s="39">
        <f t="shared" si="0"/>
        <v>49.3</v>
      </c>
      <c r="F19" s="27"/>
      <c r="J19" s="33">
        <v>0</v>
      </c>
      <c r="K19" s="29">
        <f>J19*9.81</f>
        <v>0</v>
      </c>
      <c r="L19" s="29">
        <f>(K19/L$9)/1000</f>
        <v>0</v>
      </c>
      <c r="M19" s="33" t="s">
        <v>30</v>
      </c>
      <c r="N19" s="29"/>
      <c r="O19" s="29"/>
    </row>
    <row r="20" spans="2:15" ht="14.45" x14ac:dyDescent="0.3">
      <c r="J20" s="33">
        <f>B17</f>
        <v>2</v>
      </c>
      <c r="K20" s="29">
        <f>J20*9.81*10.28</f>
        <v>201.6936</v>
      </c>
      <c r="L20" s="29">
        <f>(K20/L$9)/1000</f>
        <v>20.169360000000001</v>
      </c>
      <c r="M20" s="33" t="s">
        <v>31</v>
      </c>
      <c r="N20" s="29"/>
      <c r="O20" s="29"/>
    </row>
    <row r="21" spans="2:15" ht="14.45" x14ac:dyDescent="0.3">
      <c r="J21" s="10"/>
      <c r="K21" s="10">
        <f>$K$16+K19+K20</f>
        <v>260.36721</v>
      </c>
      <c r="L21" s="10">
        <f>$L$16+L19+L20</f>
        <v>26.036721</v>
      </c>
      <c r="M21" s="34" t="s">
        <v>32</v>
      </c>
      <c r="N21" s="29"/>
      <c r="O21" s="29"/>
    </row>
    <row r="22" spans="2:15" ht="14.45" x14ac:dyDescent="0.3">
      <c r="J22" s="29" t="s">
        <v>37</v>
      </c>
      <c r="K22" s="29"/>
      <c r="L22" s="29"/>
      <c r="M22" s="29"/>
    </row>
    <row r="23" spans="2:15" ht="14.45" x14ac:dyDescent="0.3">
      <c r="J23" s="30" t="s">
        <v>38</v>
      </c>
      <c r="K23" s="30" t="s">
        <v>39</v>
      </c>
      <c r="L23" s="30" t="s">
        <v>40</v>
      </c>
      <c r="M23" s="29"/>
      <c r="N23" s="29"/>
      <c r="O23" s="29"/>
    </row>
    <row r="24" spans="2:15" x14ac:dyDescent="0.25">
      <c r="J24" s="33">
        <v>0</v>
      </c>
      <c r="K24" s="29">
        <f>J24*9.81</f>
        <v>0</v>
      </c>
      <c r="L24" s="29">
        <f>(K24/L$9)/1000</f>
        <v>0</v>
      </c>
      <c r="M24" s="33" t="s">
        <v>30</v>
      </c>
      <c r="N24" s="29"/>
      <c r="O24" s="29"/>
    </row>
    <row r="25" spans="2:15" x14ac:dyDescent="0.25">
      <c r="J25" s="33">
        <f>B18</f>
        <v>4</v>
      </c>
      <c r="K25" s="29">
        <f>J25*9.81*10.28</f>
        <v>403.38720000000001</v>
      </c>
      <c r="L25" s="29">
        <f>(K25/L$9)/1000</f>
        <v>40.338720000000002</v>
      </c>
      <c r="M25" s="33" t="s">
        <v>31</v>
      </c>
      <c r="N25" s="29"/>
      <c r="O25" s="29"/>
    </row>
    <row r="26" spans="2:15" x14ac:dyDescent="0.25">
      <c r="J26" s="10"/>
      <c r="K26" s="10">
        <f>$K$16+K24+K25</f>
        <v>462.06081</v>
      </c>
      <c r="L26" s="10">
        <f>$L$16+L24+L25</f>
        <v>46.206081000000005</v>
      </c>
      <c r="M26" s="34" t="s">
        <v>32</v>
      </c>
      <c r="N26" s="29"/>
      <c r="O26" s="29"/>
    </row>
    <row r="27" spans="2:15" x14ac:dyDescent="0.25">
      <c r="J27" s="29" t="s">
        <v>41</v>
      </c>
      <c r="K27" s="29"/>
      <c r="L27" s="29"/>
      <c r="M27" s="29"/>
      <c r="N27" s="29"/>
      <c r="O27" s="29"/>
    </row>
    <row r="28" spans="2:15" x14ac:dyDescent="0.25">
      <c r="J28" s="30" t="s">
        <v>38</v>
      </c>
      <c r="K28" s="30" t="s">
        <v>39</v>
      </c>
      <c r="L28" s="30" t="s">
        <v>40</v>
      </c>
      <c r="M28" s="29"/>
      <c r="N28" s="29"/>
      <c r="O28" s="29"/>
    </row>
    <row r="29" spans="2:15" x14ac:dyDescent="0.25">
      <c r="J29" s="33">
        <v>0</v>
      </c>
      <c r="K29" s="29">
        <f>J29*9.81</f>
        <v>0</v>
      </c>
      <c r="L29" s="29">
        <f>(K29/L$9)/1000</f>
        <v>0</v>
      </c>
      <c r="M29" s="33" t="s">
        <v>30</v>
      </c>
    </row>
    <row r="30" spans="2:15" x14ac:dyDescent="0.25">
      <c r="J30" s="33">
        <f>B19</f>
        <v>6</v>
      </c>
      <c r="K30" s="29">
        <f>J30*9.81*10.28</f>
        <v>605.08079999999995</v>
      </c>
      <c r="L30" s="29">
        <f>(K30/L$9)/1000</f>
        <v>60.508079999999993</v>
      </c>
      <c r="M30" s="33" t="s">
        <v>31</v>
      </c>
    </row>
    <row r="31" spans="2:15" x14ac:dyDescent="0.25">
      <c r="J31" s="10"/>
      <c r="K31" s="10">
        <f>$K$16+K29+K30</f>
        <v>663.75441000000001</v>
      </c>
      <c r="L31" s="10">
        <f>$L$16+L29+L30</f>
        <v>66.375440999999995</v>
      </c>
      <c r="M31" s="34" t="s">
        <v>32</v>
      </c>
    </row>
  </sheetData>
  <mergeCells count="1">
    <mergeCell ref="C4:D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54"/>
  <sheetViews>
    <sheetView tabSelected="1" topLeftCell="M1" workbookViewId="0">
      <selection activeCell="X2" sqref="X2"/>
    </sheetView>
  </sheetViews>
  <sheetFormatPr defaultRowHeight="15" x14ac:dyDescent="0.25"/>
  <cols>
    <col min="2" max="2" width="12.140625" customWidth="1"/>
    <col min="3" max="3" width="32.28515625" bestFit="1" customWidth="1"/>
    <col min="4" max="4" width="28.85546875" bestFit="1" customWidth="1"/>
    <col min="5" max="5" width="10.5703125" customWidth="1"/>
    <col min="8" max="8" width="10.28515625" customWidth="1"/>
    <col min="9" max="9" width="10.42578125" customWidth="1"/>
    <col min="11" max="11" width="17.42578125" bestFit="1" customWidth="1"/>
    <col min="12" max="12" width="19.85546875" bestFit="1" customWidth="1"/>
    <col min="16" max="16" width="13.140625" bestFit="1" customWidth="1"/>
    <col min="17" max="17" width="26.140625" bestFit="1" customWidth="1"/>
    <col min="18" max="18" width="13.5703125" bestFit="1" customWidth="1"/>
    <col min="19" max="19" width="19.7109375" bestFit="1" customWidth="1"/>
    <col min="20" max="20" width="19.140625" bestFit="1" customWidth="1"/>
    <col min="21" max="21" width="12.7109375" bestFit="1" customWidth="1"/>
    <col min="262" max="262" width="12.140625" customWidth="1"/>
    <col min="264" max="264" width="7.7109375" customWidth="1"/>
    <col min="265" max="265" width="10.5703125" customWidth="1"/>
    <col min="266" max="266" width="7.85546875" customWidth="1"/>
    <col min="518" max="518" width="12.140625" customWidth="1"/>
    <col min="520" max="520" width="7.7109375" customWidth="1"/>
    <col min="521" max="521" width="10.5703125" customWidth="1"/>
    <col min="522" max="522" width="7.85546875" customWidth="1"/>
    <col min="774" max="774" width="12.140625" customWidth="1"/>
    <col min="776" max="776" width="7.7109375" customWidth="1"/>
    <col min="777" max="777" width="10.5703125" customWidth="1"/>
    <col min="778" max="778" width="7.85546875" customWidth="1"/>
    <col min="1030" max="1030" width="12.140625" customWidth="1"/>
    <col min="1032" max="1032" width="7.7109375" customWidth="1"/>
    <col min="1033" max="1033" width="10.5703125" customWidth="1"/>
    <col min="1034" max="1034" width="7.85546875" customWidth="1"/>
    <col min="1286" max="1286" width="12.140625" customWidth="1"/>
    <col min="1288" max="1288" width="7.7109375" customWidth="1"/>
    <col min="1289" max="1289" width="10.5703125" customWidth="1"/>
    <col min="1290" max="1290" width="7.85546875" customWidth="1"/>
    <col min="1542" max="1542" width="12.140625" customWidth="1"/>
    <col min="1544" max="1544" width="7.7109375" customWidth="1"/>
    <col min="1545" max="1545" width="10.5703125" customWidth="1"/>
    <col min="1546" max="1546" width="7.85546875" customWidth="1"/>
    <col min="1798" max="1798" width="12.140625" customWidth="1"/>
    <col min="1800" max="1800" width="7.7109375" customWidth="1"/>
    <col min="1801" max="1801" width="10.5703125" customWidth="1"/>
    <col min="1802" max="1802" width="7.85546875" customWidth="1"/>
    <col min="2054" max="2054" width="12.140625" customWidth="1"/>
    <col min="2056" max="2056" width="7.7109375" customWidth="1"/>
    <col min="2057" max="2057" width="10.5703125" customWidth="1"/>
    <col min="2058" max="2058" width="7.85546875" customWidth="1"/>
    <col min="2310" max="2310" width="12.140625" customWidth="1"/>
    <col min="2312" max="2312" width="7.7109375" customWidth="1"/>
    <col min="2313" max="2313" width="10.5703125" customWidth="1"/>
    <col min="2314" max="2314" width="7.85546875" customWidth="1"/>
    <col min="2566" max="2566" width="12.140625" customWidth="1"/>
    <col min="2568" max="2568" width="7.7109375" customWidth="1"/>
    <col min="2569" max="2569" width="10.5703125" customWidth="1"/>
    <col min="2570" max="2570" width="7.85546875" customWidth="1"/>
    <col min="2822" max="2822" width="12.140625" customWidth="1"/>
    <col min="2824" max="2824" width="7.7109375" customWidth="1"/>
    <col min="2825" max="2825" width="10.5703125" customWidth="1"/>
    <col min="2826" max="2826" width="7.85546875" customWidth="1"/>
    <col min="3078" max="3078" width="12.140625" customWidth="1"/>
    <col min="3080" max="3080" width="7.7109375" customWidth="1"/>
    <col min="3081" max="3081" width="10.5703125" customWidth="1"/>
    <col min="3082" max="3082" width="7.85546875" customWidth="1"/>
    <col min="3334" max="3334" width="12.140625" customWidth="1"/>
    <col min="3336" max="3336" width="7.7109375" customWidth="1"/>
    <col min="3337" max="3337" width="10.5703125" customWidth="1"/>
    <col min="3338" max="3338" width="7.85546875" customWidth="1"/>
    <col min="3590" max="3590" width="12.140625" customWidth="1"/>
    <col min="3592" max="3592" width="7.7109375" customWidth="1"/>
    <col min="3593" max="3593" width="10.5703125" customWidth="1"/>
    <col min="3594" max="3594" width="7.85546875" customWidth="1"/>
    <col min="3846" max="3846" width="12.140625" customWidth="1"/>
    <col min="3848" max="3848" width="7.7109375" customWidth="1"/>
    <col min="3849" max="3849" width="10.5703125" customWidth="1"/>
    <col min="3850" max="3850" width="7.85546875" customWidth="1"/>
    <col min="4102" max="4102" width="12.140625" customWidth="1"/>
    <col min="4104" max="4104" width="7.7109375" customWidth="1"/>
    <col min="4105" max="4105" width="10.5703125" customWidth="1"/>
    <col min="4106" max="4106" width="7.85546875" customWidth="1"/>
    <col min="4358" max="4358" width="12.140625" customWidth="1"/>
    <col min="4360" max="4360" width="7.7109375" customWidth="1"/>
    <col min="4361" max="4361" width="10.5703125" customWidth="1"/>
    <col min="4362" max="4362" width="7.85546875" customWidth="1"/>
    <col min="4614" max="4614" width="12.140625" customWidth="1"/>
    <col min="4616" max="4616" width="7.7109375" customWidth="1"/>
    <col min="4617" max="4617" width="10.5703125" customWidth="1"/>
    <col min="4618" max="4618" width="7.85546875" customWidth="1"/>
    <col min="4870" max="4870" width="12.140625" customWidth="1"/>
    <col min="4872" max="4872" width="7.7109375" customWidth="1"/>
    <col min="4873" max="4873" width="10.5703125" customWidth="1"/>
    <col min="4874" max="4874" width="7.85546875" customWidth="1"/>
    <col min="5126" max="5126" width="12.140625" customWidth="1"/>
    <col min="5128" max="5128" width="7.7109375" customWidth="1"/>
    <col min="5129" max="5129" width="10.5703125" customWidth="1"/>
    <col min="5130" max="5130" width="7.85546875" customWidth="1"/>
    <col min="5382" max="5382" width="12.140625" customWidth="1"/>
    <col min="5384" max="5384" width="7.7109375" customWidth="1"/>
    <col min="5385" max="5385" width="10.5703125" customWidth="1"/>
    <col min="5386" max="5386" width="7.85546875" customWidth="1"/>
    <col min="5638" max="5638" width="12.140625" customWidth="1"/>
    <col min="5640" max="5640" width="7.7109375" customWidth="1"/>
    <col min="5641" max="5641" width="10.5703125" customWidth="1"/>
    <col min="5642" max="5642" width="7.85546875" customWidth="1"/>
    <col min="5894" max="5894" width="12.140625" customWidth="1"/>
    <col min="5896" max="5896" width="7.7109375" customWidth="1"/>
    <col min="5897" max="5897" width="10.5703125" customWidth="1"/>
    <col min="5898" max="5898" width="7.85546875" customWidth="1"/>
    <col min="6150" max="6150" width="12.140625" customWidth="1"/>
    <col min="6152" max="6152" width="7.7109375" customWidth="1"/>
    <col min="6153" max="6153" width="10.5703125" customWidth="1"/>
    <col min="6154" max="6154" width="7.85546875" customWidth="1"/>
    <col min="6406" max="6406" width="12.140625" customWidth="1"/>
    <col min="6408" max="6408" width="7.7109375" customWidth="1"/>
    <col min="6409" max="6409" width="10.5703125" customWidth="1"/>
    <col min="6410" max="6410" width="7.85546875" customWidth="1"/>
    <col min="6662" max="6662" width="12.140625" customWidth="1"/>
    <col min="6664" max="6664" width="7.7109375" customWidth="1"/>
    <col min="6665" max="6665" width="10.5703125" customWidth="1"/>
    <col min="6666" max="6666" width="7.85546875" customWidth="1"/>
    <col min="6918" max="6918" width="12.140625" customWidth="1"/>
    <col min="6920" max="6920" width="7.7109375" customWidth="1"/>
    <col min="6921" max="6921" width="10.5703125" customWidth="1"/>
    <col min="6922" max="6922" width="7.85546875" customWidth="1"/>
    <col min="7174" max="7174" width="12.140625" customWidth="1"/>
    <col min="7176" max="7176" width="7.7109375" customWidth="1"/>
    <col min="7177" max="7177" width="10.5703125" customWidth="1"/>
    <col min="7178" max="7178" width="7.85546875" customWidth="1"/>
    <col min="7430" max="7430" width="12.140625" customWidth="1"/>
    <col min="7432" max="7432" width="7.7109375" customWidth="1"/>
    <col min="7433" max="7433" width="10.5703125" customWidth="1"/>
    <col min="7434" max="7434" width="7.85546875" customWidth="1"/>
    <col min="7686" max="7686" width="12.140625" customWidth="1"/>
    <col min="7688" max="7688" width="7.7109375" customWidth="1"/>
    <col min="7689" max="7689" width="10.5703125" customWidth="1"/>
    <col min="7690" max="7690" width="7.85546875" customWidth="1"/>
    <col min="7942" max="7942" width="12.140625" customWidth="1"/>
    <col min="7944" max="7944" width="7.7109375" customWidth="1"/>
    <col min="7945" max="7945" width="10.5703125" customWidth="1"/>
    <col min="7946" max="7946" width="7.85546875" customWidth="1"/>
    <col min="8198" max="8198" width="12.140625" customWidth="1"/>
    <col min="8200" max="8200" width="7.7109375" customWidth="1"/>
    <col min="8201" max="8201" width="10.5703125" customWidth="1"/>
    <col min="8202" max="8202" width="7.85546875" customWidth="1"/>
    <col min="8454" max="8454" width="12.140625" customWidth="1"/>
    <col min="8456" max="8456" width="7.7109375" customWidth="1"/>
    <col min="8457" max="8457" width="10.5703125" customWidth="1"/>
    <col min="8458" max="8458" width="7.85546875" customWidth="1"/>
    <col min="8710" max="8710" width="12.140625" customWidth="1"/>
    <col min="8712" max="8712" width="7.7109375" customWidth="1"/>
    <col min="8713" max="8713" width="10.5703125" customWidth="1"/>
    <col min="8714" max="8714" width="7.85546875" customWidth="1"/>
    <col min="8966" max="8966" width="12.140625" customWidth="1"/>
    <col min="8968" max="8968" width="7.7109375" customWidth="1"/>
    <col min="8969" max="8969" width="10.5703125" customWidth="1"/>
    <col min="8970" max="8970" width="7.85546875" customWidth="1"/>
    <col min="9222" max="9222" width="12.140625" customWidth="1"/>
    <col min="9224" max="9224" width="7.7109375" customWidth="1"/>
    <col min="9225" max="9225" width="10.5703125" customWidth="1"/>
    <col min="9226" max="9226" width="7.85546875" customWidth="1"/>
    <col min="9478" max="9478" width="12.140625" customWidth="1"/>
    <col min="9480" max="9480" width="7.7109375" customWidth="1"/>
    <col min="9481" max="9481" width="10.5703125" customWidth="1"/>
    <col min="9482" max="9482" width="7.85546875" customWidth="1"/>
    <col min="9734" max="9734" width="12.140625" customWidth="1"/>
    <col min="9736" max="9736" width="7.7109375" customWidth="1"/>
    <col min="9737" max="9737" width="10.5703125" customWidth="1"/>
    <col min="9738" max="9738" width="7.85546875" customWidth="1"/>
    <col min="9990" max="9990" width="12.140625" customWidth="1"/>
    <col min="9992" max="9992" width="7.7109375" customWidth="1"/>
    <col min="9993" max="9993" width="10.5703125" customWidth="1"/>
    <col min="9994" max="9994" width="7.85546875" customWidth="1"/>
    <col min="10246" max="10246" width="12.140625" customWidth="1"/>
    <col min="10248" max="10248" width="7.7109375" customWidth="1"/>
    <col min="10249" max="10249" width="10.5703125" customWidth="1"/>
    <col min="10250" max="10250" width="7.85546875" customWidth="1"/>
    <col min="10502" max="10502" width="12.140625" customWidth="1"/>
    <col min="10504" max="10504" width="7.7109375" customWidth="1"/>
    <col min="10505" max="10505" width="10.5703125" customWidth="1"/>
    <col min="10506" max="10506" width="7.85546875" customWidth="1"/>
    <col min="10758" max="10758" width="12.140625" customWidth="1"/>
    <col min="10760" max="10760" width="7.7109375" customWidth="1"/>
    <col min="10761" max="10761" width="10.5703125" customWidth="1"/>
    <col min="10762" max="10762" width="7.85546875" customWidth="1"/>
    <col min="11014" max="11014" width="12.140625" customWidth="1"/>
    <col min="11016" max="11016" width="7.7109375" customWidth="1"/>
    <col min="11017" max="11017" width="10.5703125" customWidth="1"/>
    <col min="11018" max="11018" width="7.85546875" customWidth="1"/>
    <col min="11270" max="11270" width="12.140625" customWidth="1"/>
    <col min="11272" max="11272" width="7.7109375" customWidth="1"/>
    <col min="11273" max="11273" width="10.5703125" customWidth="1"/>
    <col min="11274" max="11274" width="7.85546875" customWidth="1"/>
    <col min="11526" max="11526" width="12.140625" customWidth="1"/>
    <col min="11528" max="11528" width="7.7109375" customWidth="1"/>
    <col min="11529" max="11529" width="10.5703125" customWidth="1"/>
    <col min="11530" max="11530" width="7.85546875" customWidth="1"/>
    <col min="11782" max="11782" width="12.140625" customWidth="1"/>
    <col min="11784" max="11784" width="7.7109375" customWidth="1"/>
    <col min="11785" max="11785" width="10.5703125" customWidth="1"/>
    <col min="11786" max="11786" width="7.85546875" customWidth="1"/>
    <col min="12038" max="12038" width="12.140625" customWidth="1"/>
    <col min="12040" max="12040" width="7.7109375" customWidth="1"/>
    <col min="12041" max="12041" width="10.5703125" customWidth="1"/>
    <col min="12042" max="12042" width="7.85546875" customWidth="1"/>
    <col min="12294" max="12294" width="12.140625" customWidth="1"/>
    <col min="12296" max="12296" width="7.7109375" customWidth="1"/>
    <col min="12297" max="12297" width="10.5703125" customWidth="1"/>
    <col min="12298" max="12298" width="7.85546875" customWidth="1"/>
    <col min="12550" max="12550" width="12.140625" customWidth="1"/>
    <col min="12552" max="12552" width="7.7109375" customWidth="1"/>
    <col min="12553" max="12553" width="10.5703125" customWidth="1"/>
    <col min="12554" max="12554" width="7.85546875" customWidth="1"/>
    <col min="12806" max="12806" width="12.140625" customWidth="1"/>
    <col min="12808" max="12808" width="7.7109375" customWidth="1"/>
    <col min="12809" max="12809" width="10.5703125" customWidth="1"/>
    <col min="12810" max="12810" width="7.85546875" customWidth="1"/>
    <col min="13062" max="13062" width="12.140625" customWidth="1"/>
    <col min="13064" max="13064" width="7.7109375" customWidth="1"/>
    <col min="13065" max="13065" width="10.5703125" customWidth="1"/>
    <col min="13066" max="13066" width="7.85546875" customWidth="1"/>
    <col min="13318" max="13318" width="12.140625" customWidth="1"/>
    <col min="13320" max="13320" width="7.7109375" customWidth="1"/>
    <col min="13321" max="13321" width="10.5703125" customWidth="1"/>
    <col min="13322" max="13322" width="7.85546875" customWidth="1"/>
    <col min="13574" max="13574" width="12.140625" customWidth="1"/>
    <col min="13576" max="13576" width="7.7109375" customWidth="1"/>
    <col min="13577" max="13577" width="10.5703125" customWidth="1"/>
    <col min="13578" max="13578" width="7.85546875" customWidth="1"/>
    <col min="13830" max="13830" width="12.140625" customWidth="1"/>
    <col min="13832" max="13832" width="7.7109375" customWidth="1"/>
    <col min="13833" max="13833" width="10.5703125" customWidth="1"/>
    <col min="13834" max="13834" width="7.85546875" customWidth="1"/>
    <col min="14086" max="14086" width="12.140625" customWidth="1"/>
    <col min="14088" max="14088" width="7.7109375" customWidth="1"/>
    <col min="14089" max="14089" width="10.5703125" customWidth="1"/>
    <col min="14090" max="14090" width="7.85546875" customWidth="1"/>
    <col min="14342" max="14342" width="12.140625" customWidth="1"/>
    <col min="14344" max="14344" width="7.7109375" customWidth="1"/>
    <col min="14345" max="14345" width="10.5703125" customWidth="1"/>
    <col min="14346" max="14346" width="7.85546875" customWidth="1"/>
    <col min="14598" max="14598" width="12.140625" customWidth="1"/>
    <col min="14600" max="14600" width="7.7109375" customWidth="1"/>
    <col min="14601" max="14601" width="10.5703125" customWidth="1"/>
    <col min="14602" max="14602" width="7.85546875" customWidth="1"/>
    <col min="14854" max="14854" width="12.140625" customWidth="1"/>
    <col min="14856" max="14856" width="7.7109375" customWidth="1"/>
    <col min="14857" max="14857" width="10.5703125" customWidth="1"/>
    <col min="14858" max="14858" width="7.85546875" customWidth="1"/>
    <col min="15110" max="15110" width="12.140625" customWidth="1"/>
    <col min="15112" max="15112" width="7.7109375" customWidth="1"/>
    <col min="15113" max="15113" width="10.5703125" customWidth="1"/>
    <col min="15114" max="15114" width="7.85546875" customWidth="1"/>
    <col min="15366" max="15366" width="12.140625" customWidth="1"/>
    <col min="15368" max="15368" width="7.7109375" customWidth="1"/>
    <col min="15369" max="15369" width="10.5703125" customWidth="1"/>
    <col min="15370" max="15370" width="7.85546875" customWidth="1"/>
    <col min="15622" max="15622" width="12.140625" customWidth="1"/>
    <col min="15624" max="15624" width="7.7109375" customWidth="1"/>
    <col min="15625" max="15625" width="10.5703125" customWidth="1"/>
    <col min="15626" max="15626" width="7.85546875" customWidth="1"/>
    <col min="15878" max="15878" width="12.140625" customWidth="1"/>
    <col min="15880" max="15880" width="7.7109375" customWidth="1"/>
    <col min="15881" max="15881" width="10.5703125" customWidth="1"/>
    <col min="15882" max="15882" width="7.85546875" customWidth="1"/>
    <col min="16134" max="16134" width="12.140625" customWidth="1"/>
    <col min="16136" max="16136" width="7.7109375" customWidth="1"/>
    <col min="16137" max="16137" width="10.5703125" customWidth="1"/>
    <col min="16138" max="16138" width="7.85546875" customWidth="1"/>
  </cols>
  <sheetData>
    <row r="1" spans="1:24" s="1" customFormat="1" ht="35.2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H1" s="4" t="s">
        <v>5</v>
      </c>
      <c r="I1" s="5" t="s">
        <v>6</v>
      </c>
      <c r="K1" s="1" t="s">
        <v>65</v>
      </c>
      <c r="L1" s="1" t="s">
        <v>66</v>
      </c>
      <c r="M1" s="1" t="s">
        <v>67</v>
      </c>
      <c r="N1" s="1" t="s">
        <v>68</v>
      </c>
      <c r="P1" s="1" t="s">
        <v>63</v>
      </c>
      <c r="Q1" s="1" t="s">
        <v>60</v>
      </c>
      <c r="R1" s="1" t="s">
        <v>59</v>
      </c>
      <c r="S1" s="1" t="s">
        <v>69</v>
      </c>
      <c r="T1" s="1" t="s">
        <v>70</v>
      </c>
      <c r="V1" s="1" t="s">
        <v>61</v>
      </c>
      <c r="W1" s="1" t="s">
        <v>62</v>
      </c>
      <c r="X1" s="1" t="s">
        <v>64</v>
      </c>
    </row>
    <row r="2" spans="1:24" x14ac:dyDescent="0.25">
      <c r="A2" s="2">
        <v>0</v>
      </c>
      <c r="B2" s="2">
        <v>0</v>
      </c>
      <c r="C2" s="2">
        <v>-4.2999999999999997E-2</v>
      </c>
      <c r="D2" s="2">
        <v>-0.108</v>
      </c>
      <c r="E2" s="2">
        <v>46.268920000000001</v>
      </c>
      <c r="H2" s="54">
        <f>C2-C$2</f>
        <v>0</v>
      </c>
      <c r="I2" s="54">
        <f>D2-$D$2</f>
        <v>0</v>
      </c>
      <c r="K2" s="54">
        <f>I3-I2</f>
        <v>0</v>
      </c>
      <c r="L2" s="54">
        <f>I3-I2</f>
        <v>0</v>
      </c>
      <c r="M2" t="e">
        <f>ATAN(K2/L2)</f>
        <v>#DIV/0!</v>
      </c>
      <c r="N2" t="e">
        <f>M2/PI()*180</f>
        <v>#DIV/0!</v>
      </c>
      <c r="P2">
        <f>I2/'Shear box'!$F$8</f>
        <v>0</v>
      </c>
      <c r="Q2">
        <f>(100*100*20.9)/1000</f>
        <v>209</v>
      </c>
      <c r="R2">
        <f>(100*100*(20.9-I2))/1000</f>
        <v>209</v>
      </c>
      <c r="S2">
        <f>(1-R2/Q2)*100</f>
        <v>0</v>
      </c>
      <c r="T2">
        <f>H2/20.8</f>
        <v>0</v>
      </c>
      <c r="V2">
        <f>H2/100*100</f>
        <v>0</v>
      </c>
      <c r="W2">
        <f>(I2)/20.9*100</f>
        <v>0</v>
      </c>
      <c r="X2">
        <f>ATAN((P200-P125)/(T200-T125))/PI()*180</f>
        <v>7.7222698480421705</v>
      </c>
    </row>
    <row r="3" spans="1:24" x14ac:dyDescent="0.25">
      <c r="A3" s="2">
        <v>1</v>
      </c>
      <c r="B3" s="2">
        <v>0.56100000000000005</v>
      </c>
      <c r="C3" s="2">
        <v>-4.2999999999999997E-2</v>
      </c>
      <c r="D3" s="2">
        <v>-0.108</v>
      </c>
      <c r="E3" s="2">
        <v>46.268920000000001</v>
      </c>
      <c r="H3" s="54">
        <f t="shared" ref="H3:H66" si="0">C3-C$2</f>
        <v>0</v>
      </c>
      <c r="I3" s="54">
        <f t="shared" ref="I3:I66" si="1">D3-$D$2</f>
        <v>0</v>
      </c>
      <c r="K3" s="54">
        <f t="shared" ref="K3:K66" si="2">I4-I3</f>
        <v>0</v>
      </c>
      <c r="L3" s="54">
        <f t="shared" ref="L3:L66" si="3">I4-I3</f>
        <v>0</v>
      </c>
      <c r="M3" t="e">
        <f t="shared" ref="M3:M66" si="4">ATAN(K3/L3)</f>
        <v>#DIV/0!</v>
      </c>
      <c r="N3" t="e">
        <f t="shared" ref="N3:N66" si="5">M3/PI()*180</f>
        <v>#DIV/0!</v>
      </c>
      <c r="P3">
        <f>I3/'Shear box'!$F$8</f>
        <v>0</v>
      </c>
      <c r="Q3">
        <f t="shared" ref="Q3:Q66" si="6">(100*100*20.9)/1000</f>
        <v>209</v>
      </c>
      <c r="R3">
        <f t="shared" ref="R3:R66" si="7">(100*100*(20.9-I3))/1000</f>
        <v>209</v>
      </c>
      <c r="S3">
        <f t="shared" ref="S3:S17" si="8">(1-R3/Q3)*100</f>
        <v>0</v>
      </c>
      <c r="T3">
        <f t="shared" ref="T3:T66" si="9">H3/20.8</f>
        <v>0</v>
      </c>
      <c r="V3">
        <f t="shared" ref="V3:V66" si="10">H3/100*100</f>
        <v>0</v>
      </c>
      <c r="W3">
        <f t="shared" ref="W3:W66" si="11">(I3)/20.9*100</f>
        <v>0</v>
      </c>
      <c r="X3">
        <f>ATAN((P330-P125)/(T330-T125))/PI()*180</f>
        <v>4.4760146916660828</v>
      </c>
    </row>
    <row r="4" spans="1:24" x14ac:dyDescent="0.25">
      <c r="A4" s="2">
        <v>2</v>
      </c>
      <c r="B4" s="2">
        <v>1.5609999999999999</v>
      </c>
      <c r="C4" s="2">
        <v>-4.2999999999999997E-2</v>
      </c>
      <c r="D4" s="2">
        <v>-0.108</v>
      </c>
      <c r="E4" s="2">
        <v>46.268920000000001</v>
      </c>
      <c r="H4" s="54">
        <f t="shared" si="0"/>
        <v>0</v>
      </c>
      <c r="I4" s="54">
        <f t="shared" si="1"/>
        <v>0</v>
      </c>
      <c r="K4" s="54">
        <f t="shared" si="2"/>
        <v>0</v>
      </c>
      <c r="L4" s="54">
        <f t="shared" si="3"/>
        <v>0</v>
      </c>
      <c r="M4" t="e">
        <f t="shared" si="4"/>
        <v>#DIV/0!</v>
      </c>
      <c r="N4" t="e">
        <f t="shared" si="5"/>
        <v>#DIV/0!</v>
      </c>
      <c r="P4">
        <f>I4/'Shear box'!$F$8</f>
        <v>0</v>
      </c>
      <c r="Q4">
        <f t="shared" si="6"/>
        <v>209</v>
      </c>
      <c r="R4">
        <f t="shared" si="7"/>
        <v>209</v>
      </c>
      <c r="S4">
        <f t="shared" si="8"/>
        <v>0</v>
      </c>
      <c r="T4">
        <f t="shared" si="9"/>
        <v>0</v>
      </c>
      <c r="V4">
        <f t="shared" si="10"/>
        <v>0</v>
      </c>
      <c r="W4">
        <f t="shared" si="11"/>
        <v>0</v>
      </c>
      <c r="X4">
        <f>ATAN((P500-P125)/(T500-T125))/PI()*180</f>
        <v>3.14437527362234</v>
      </c>
    </row>
    <row r="5" spans="1:24" x14ac:dyDescent="0.25">
      <c r="A5" s="2">
        <v>3</v>
      </c>
      <c r="B5" s="2">
        <v>2.5609999999999999</v>
      </c>
      <c r="C5" s="2">
        <v>-4.2999999999999997E-2</v>
      </c>
      <c r="D5" s="2">
        <v>-0.108</v>
      </c>
      <c r="E5" s="2">
        <v>46.268920000000001</v>
      </c>
      <c r="H5" s="54">
        <f t="shared" si="0"/>
        <v>0</v>
      </c>
      <c r="I5" s="54">
        <f t="shared" si="1"/>
        <v>0</v>
      </c>
      <c r="K5" s="54">
        <f t="shared" si="2"/>
        <v>0</v>
      </c>
      <c r="L5" s="54">
        <f t="shared" si="3"/>
        <v>0</v>
      </c>
      <c r="M5" t="e">
        <f t="shared" si="4"/>
        <v>#DIV/0!</v>
      </c>
      <c r="N5" t="e">
        <f t="shared" si="5"/>
        <v>#DIV/0!</v>
      </c>
      <c r="P5">
        <f>I5/'Shear box'!$F$8</f>
        <v>0</v>
      </c>
      <c r="Q5">
        <f t="shared" si="6"/>
        <v>209</v>
      </c>
      <c r="R5">
        <f t="shared" si="7"/>
        <v>209</v>
      </c>
      <c r="S5">
        <f t="shared" si="8"/>
        <v>0</v>
      </c>
      <c r="T5">
        <f t="shared" si="9"/>
        <v>0</v>
      </c>
      <c r="V5">
        <f t="shared" si="10"/>
        <v>0</v>
      </c>
      <c r="W5">
        <f t="shared" si="11"/>
        <v>0</v>
      </c>
    </row>
    <row r="6" spans="1:24" x14ac:dyDescent="0.25">
      <c r="A6" s="2">
        <v>4</v>
      </c>
      <c r="B6" s="2">
        <v>3.5609999999999999</v>
      </c>
      <c r="C6" s="2">
        <v>-4.2999999999999997E-2</v>
      </c>
      <c r="D6" s="2">
        <v>-0.108</v>
      </c>
      <c r="E6" s="2">
        <v>46.268920000000001</v>
      </c>
      <c r="H6" s="54">
        <f t="shared" si="0"/>
        <v>0</v>
      </c>
      <c r="I6" s="54">
        <f t="shared" si="1"/>
        <v>0</v>
      </c>
      <c r="K6" s="54">
        <f t="shared" si="2"/>
        <v>0</v>
      </c>
      <c r="L6" s="54">
        <f t="shared" si="3"/>
        <v>0</v>
      </c>
      <c r="M6" t="e">
        <f t="shared" si="4"/>
        <v>#DIV/0!</v>
      </c>
      <c r="N6" t="e">
        <f t="shared" si="5"/>
        <v>#DIV/0!</v>
      </c>
      <c r="P6">
        <f>I6/'Shear box'!$F$8</f>
        <v>0</v>
      </c>
      <c r="Q6">
        <f t="shared" si="6"/>
        <v>209</v>
      </c>
      <c r="R6">
        <f t="shared" si="7"/>
        <v>209</v>
      </c>
      <c r="S6">
        <f t="shared" si="8"/>
        <v>0</v>
      </c>
      <c r="T6">
        <f t="shared" si="9"/>
        <v>0</v>
      </c>
      <c r="V6">
        <f t="shared" si="10"/>
        <v>0</v>
      </c>
      <c r="W6">
        <f t="shared" si="11"/>
        <v>0</v>
      </c>
    </row>
    <row r="7" spans="1:24" x14ac:dyDescent="0.25">
      <c r="A7" s="2">
        <v>5</v>
      </c>
      <c r="B7" s="2">
        <v>4.5609999999999999</v>
      </c>
      <c r="C7" s="2">
        <v>-4.2999999999999997E-2</v>
      </c>
      <c r="D7" s="2">
        <v>-0.108</v>
      </c>
      <c r="E7" s="2">
        <v>46.268920000000001</v>
      </c>
      <c r="H7" s="54">
        <f t="shared" si="0"/>
        <v>0</v>
      </c>
      <c r="I7" s="54">
        <f t="shared" si="1"/>
        <v>0</v>
      </c>
      <c r="K7" s="54">
        <f t="shared" si="2"/>
        <v>0</v>
      </c>
      <c r="L7" s="54">
        <f t="shared" si="3"/>
        <v>0</v>
      </c>
      <c r="M7" t="e">
        <f t="shared" si="4"/>
        <v>#DIV/0!</v>
      </c>
      <c r="N7" t="e">
        <f t="shared" si="5"/>
        <v>#DIV/0!</v>
      </c>
      <c r="P7">
        <f>I7/'Shear box'!$F$8</f>
        <v>0</v>
      </c>
      <c r="Q7">
        <f t="shared" si="6"/>
        <v>209</v>
      </c>
      <c r="R7">
        <f t="shared" si="7"/>
        <v>209</v>
      </c>
      <c r="S7">
        <f t="shared" si="8"/>
        <v>0</v>
      </c>
      <c r="T7">
        <f t="shared" si="9"/>
        <v>0</v>
      </c>
      <c r="V7">
        <f t="shared" si="10"/>
        <v>0</v>
      </c>
      <c r="W7">
        <f t="shared" si="11"/>
        <v>0</v>
      </c>
    </row>
    <row r="8" spans="1:24" x14ac:dyDescent="0.25">
      <c r="A8" s="2">
        <v>6</v>
      </c>
      <c r="B8" s="2">
        <v>5.5609999999999999</v>
      </c>
      <c r="C8" s="2">
        <v>-4.2999999999999997E-2</v>
      </c>
      <c r="D8" s="2">
        <v>-0.108</v>
      </c>
      <c r="E8" s="2">
        <v>46.268920000000001</v>
      </c>
      <c r="H8" s="54">
        <f t="shared" si="0"/>
        <v>0</v>
      </c>
      <c r="I8" s="54">
        <f t="shared" si="1"/>
        <v>0</v>
      </c>
      <c r="K8" s="54">
        <f t="shared" si="2"/>
        <v>0</v>
      </c>
      <c r="L8" s="54">
        <f t="shared" si="3"/>
        <v>0</v>
      </c>
      <c r="M8" t="e">
        <f t="shared" si="4"/>
        <v>#DIV/0!</v>
      </c>
      <c r="N8" t="e">
        <f t="shared" si="5"/>
        <v>#DIV/0!</v>
      </c>
      <c r="P8">
        <f>I8/'Shear box'!$F$8</f>
        <v>0</v>
      </c>
      <c r="Q8">
        <f t="shared" si="6"/>
        <v>209</v>
      </c>
      <c r="R8">
        <f t="shared" si="7"/>
        <v>209</v>
      </c>
      <c r="S8">
        <f t="shared" si="8"/>
        <v>0</v>
      </c>
      <c r="T8">
        <f t="shared" si="9"/>
        <v>0</v>
      </c>
      <c r="V8">
        <f t="shared" si="10"/>
        <v>0</v>
      </c>
      <c r="W8">
        <f t="shared" si="11"/>
        <v>0</v>
      </c>
    </row>
    <row r="9" spans="1:24" x14ac:dyDescent="0.25">
      <c r="A9" s="2">
        <v>7</v>
      </c>
      <c r="B9" s="2">
        <v>6.5609999999999999</v>
      </c>
      <c r="C9" s="2">
        <v>-4.2999999999999997E-2</v>
      </c>
      <c r="D9" s="2">
        <v>-0.108</v>
      </c>
      <c r="E9" s="2">
        <v>46.268920000000001</v>
      </c>
      <c r="H9" s="54">
        <f t="shared" si="0"/>
        <v>0</v>
      </c>
      <c r="I9" s="54">
        <f t="shared" si="1"/>
        <v>0</v>
      </c>
      <c r="K9" s="54">
        <f t="shared" si="2"/>
        <v>0</v>
      </c>
      <c r="L9" s="54">
        <f t="shared" si="3"/>
        <v>0</v>
      </c>
      <c r="M9" t="e">
        <f t="shared" si="4"/>
        <v>#DIV/0!</v>
      </c>
      <c r="N9" t="e">
        <f t="shared" si="5"/>
        <v>#DIV/0!</v>
      </c>
      <c r="P9">
        <f>I9/'Shear box'!$F$8</f>
        <v>0</v>
      </c>
      <c r="Q9">
        <f t="shared" si="6"/>
        <v>209</v>
      </c>
      <c r="R9">
        <f t="shared" si="7"/>
        <v>209</v>
      </c>
      <c r="S9">
        <f t="shared" si="8"/>
        <v>0</v>
      </c>
      <c r="T9">
        <f t="shared" si="9"/>
        <v>0</v>
      </c>
      <c r="V9">
        <f t="shared" si="10"/>
        <v>0</v>
      </c>
      <c r="W9">
        <f t="shared" si="11"/>
        <v>0</v>
      </c>
    </row>
    <row r="10" spans="1:24" x14ac:dyDescent="0.25">
      <c r="A10" s="2">
        <v>8</v>
      </c>
      <c r="B10" s="2">
        <v>7.5609999999999999</v>
      </c>
      <c r="C10" s="2">
        <v>-4.2999999999999997E-2</v>
      </c>
      <c r="D10" s="2">
        <v>-0.108</v>
      </c>
      <c r="E10" s="2">
        <v>46.268920000000001</v>
      </c>
      <c r="H10" s="54">
        <f t="shared" si="0"/>
        <v>0</v>
      </c>
      <c r="I10" s="54">
        <f t="shared" si="1"/>
        <v>0</v>
      </c>
      <c r="K10" s="54">
        <f t="shared" si="2"/>
        <v>0</v>
      </c>
      <c r="L10" s="54">
        <f t="shared" si="3"/>
        <v>0</v>
      </c>
      <c r="M10" t="e">
        <f t="shared" si="4"/>
        <v>#DIV/0!</v>
      </c>
      <c r="N10" t="e">
        <f t="shared" si="5"/>
        <v>#DIV/0!</v>
      </c>
      <c r="P10">
        <f>I10/'Shear box'!$F$8</f>
        <v>0</v>
      </c>
      <c r="Q10">
        <f t="shared" si="6"/>
        <v>209</v>
      </c>
      <c r="R10">
        <f t="shared" si="7"/>
        <v>209</v>
      </c>
      <c r="S10">
        <f t="shared" si="8"/>
        <v>0</v>
      </c>
      <c r="T10">
        <f t="shared" si="9"/>
        <v>0</v>
      </c>
      <c r="V10">
        <f t="shared" si="10"/>
        <v>0</v>
      </c>
      <c r="W10">
        <f t="shared" si="11"/>
        <v>0</v>
      </c>
    </row>
    <row r="11" spans="1:24" x14ac:dyDescent="0.25">
      <c r="A11" s="2">
        <v>9</v>
      </c>
      <c r="B11" s="2">
        <v>8.5609999999999999</v>
      </c>
      <c r="C11" s="2">
        <v>-4.2999999999999997E-2</v>
      </c>
      <c r="D11" s="2">
        <v>-0.108</v>
      </c>
      <c r="E11" s="2">
        <v>49.459879999999998</v>
      </c>
      <c r="H11" s="54">
        <f t="shared" si="0"/>
        <v>0</v>
      </c>
      <c r="I11" s="54">
        <f t="shared" si="1"/>
        <v>0</v>
      </c>
      <c r="K11" s="54">
        <f t="shared" si="2"/>
        <v>0</v>
      </c>
      <c r="L11" s="54">
        <f t="shared" si="3"/>
        <v>0</v>
      </c>
      <c r="M11" t="e">
        <f t="shared" si="4"/>
        <v>#DIV/0!</v>
      </c>
      <c r="N11" t="e">
        <f t="shared" si="5"/>
        <v>#DIV/0!</v>
      </c>
      <c r="P11">
        <f>I11/'Shear box'!$F$8</f>
        <v>0</v>
      </c>
      <c r="Q11">
        <f t="shared" si="6"/>
        <v>209</v>
      </c>
      <c r="R11">
        <f t="shared" si="7"/>
        <v>209</v>
      </c>
      <c r="S11">
        <f t="shared" si="8"/>
        <v>0</v>
      </c>
      <c r="T11">
        <f t="shared" si="9"/>
        <v>0</v>
      </c>
      <c r="V11">
        <f t="shared" si="10"/>
        <v>0</v>
      </c>
      <c r="W11">
        <f t="shared" si="11"/>
        <v>0</v>
      </c>
    </row>
    <row r="12" spans="1:24" x14ac:dyDescent="0.25">
      <c r="A12" s="2">
        <v>10</v>
      </c>
      <c r="B12" s="2">
        <v>9.5609999999999999</v>
      </c>
      <c r="C12" s="2">
        <v>-4.2999999999999997E-2</v>
      </c>
      <c r="D12" s="2">
        <v>-0.108</v>
      </c>
      <c r="E12" s="2">
        <v>59.032760000000003</v>
      </c>
      <c r="H12" s="54">
        <f t="shared" si="0"/>
        <v>0</v>
      </c>
      <c r="I12" s="54">
        <f t="shared" si="1"/>
        <v>0</v>
      </c>
      <c r="K12" s="54">
        <f t="shared" si="2"/>
        <v>0</v>
      </c>
      <c r="L12" s="54">
        <f t="shared" si="3"/>
        <v>0</v>
      </c>
      <c r="M12" t="e">
        <f t="shared" si="4"/>
        <v>#DIV/0!</v>
      </c>
      <c r="N12" t="e">
        <f t="shared" si="5"/>
        <v>#DIV/0!</v>
      </c>
      <c r="P12">
        <f>I12/'Shear box'!$F$8</f>
        <v>0</v>
      </c>
      <c r="Q12">
        <f t="shared" si="6"/>
        <v>209</v>
      </c>
      <c r="R12">
        <f t="shared" si="7"/>
        <v>209</v>
      </c>
      <c r="S12">
        <f t="shared" si="8"/>
        <v>0</v>
      </c>
      <c r="T12">
        <f t="shared" si="9"/>
        <v>0</v>
      </c>
      <c r="V12">
        <f t="shared" si="10"/>
        <v>0</v>
      </c>
      <c r="W12">
        <f t="shared" si="11"/>
        <v>0</v>
      </c>
    </row>
    <row r="13" spans="1:24" x14ac:dyDescent="0.25">
      <c r="A13" s="2">
        <v>11</v>
      </c>
      <c r="B13" s="2">
        <v>10.561</v>
      </c>
      <c r="C13" s="2">
        <v>-0.04</v>
      </c>
      <c r="D13" s="2">
        <v>-0.108</v>
      </c>
      <c r="E13" s="2">
        <v>65.414680000000004</v>
      </c>
      <c r="H13" s="54">
        <f t="shared" si="0"/>
        <v>2.9999999999999957E-3</v>
      </c>
      <c r="I13" s="54">
        <f t="shared" si="1"/>
        <v>0</v>
      </c>
      <c r="K13" s="54">
        <f t="shared" si="2"/>
        <v>0</v>
      </c>
      <c r="L13" s="54">
        <f t="shared" si="3"/>
        <v>0</v>
      </c>
      <c r="M13" t="e">
        <f t="shared" si="4"/>
        <v>#DIV/0!</v>
      </c>
      <c r="N13" t="e">
        <f t="shared" si="5"/>
        <v>#DIV/0!</v>
      </c>
      <c r="P13">
        <f>I13/'Shear box'!$F$8</f>
        <v>0</v>
      </c>
      <c r="Q13">
        <f t="shared" si="6"/>
        <v>209</v>
      </c>
      <c r="R13">
        <f t="shared" si="7"/>
        <v>209</v>
      </c>
      <c r="S13">
        <f t="shared" si="8"/>
        <v>0</v>
      </c>
      <c r="T13">
        <f t="shared" si="9"/>
        <v>1.4423076923076903E-4</v>
      </c>
      <c r="V13">
        <f t="shared" si="10"/>
        <v>2.9999999999999957E-3</v>
      </c>
      <c r="W13">
        <f t="shared" si="11"/>
        <v>0</v>
      </c>
    </row>
    <row r="14" spans="1:24" x14ac:dyDescent="0.25">
      <c r="A14" s="2">
        <v>12</v>
      </c>
      <c r="B14" s="2">
        <v>11.561</v>
      </c>
      <c r="C14" s="2">
        <v>-3.9E-2</v>
      </c>
      <c r="D14" s="2">
        <v>-0.108</v>
      </c>
      <c r="E14" s="2">
        <v>74.987560000000002</v>
      </c>
      <c r="H14" s="54">
        <f t="shared" si="0"/>
        <v>3.9999999999999966E-3</v>
      </c>
      <c r="I14" s="54">
        <f t="shared" si="1"/>
        <v>0</v>
      </c>
      <c r="K14" s="54">
        <f t="shared" si="2"/>
        <v>0</v>
      </c>
      <c r="L14" s="54">
        <f t="shared" si="3"/>
        <v>0</v>
      </c>
      <c r="M14" t="e">
        <f t="shared" si="4"/>
        <v>#DIV/0!</v>
      </c>
      <c r="N14" t="e">
        <f t="shared" si="5"/>
        <v>#DIV/0!</v>
      </c>
      <c r="P14">
        <f>I14/'Shear box'!$F$8</f>
        <v>0</v>
      </c>
      <c r="Q14">
        <f t="shared" si="6"/>
        <v>209</v>
      </c>
      <c r="R14">
        <f t="shared" si="7"/>
        <v>209</v>
      </c>
      <c r="S14">
        <f t="shared" si="8"/>
        <v>0</v>
      </c>
      <c r="T14">
        <f t="shared" si="9"/>
        <v>1.9230769230769214E-4</v>
      </c>
      <c r="V14">
        <f t="shared" si="10"/>
        <v>3.9999999999999966E-3</v>
      </c>
      <c r="W14">
        <f t="shared" si="11"/>
        <v>0</v>
      </c>
    </row>
    <row r="15" spans="1:24" x14ac:dyDescent="0.25">
      <c r="A15" s="2">
        <v>13</v>
      </c>
      <c r="B15" s="2">
        <v>12.561</v>
      </c>
      <c r="C15" s="2">
        <v>-3.9E-2</v>
      </c>
      <c r="D15" s="2">
        <v>-0.108</v>
      </c>
      <c r="E15" s="2">
        <v>81.369479999999996</v>
      </c>
      <c r="H15" s="54">
        <f t="shared" si="0"/>
        <v>3.9999999999999966E-3</v>
      </c>
      <c r="I15" s="54">
        <f t="shared" si="1"/>
        <v>0</v>
      </c>
      <c r="K15" s="54">
        <f t="shared" si="2"/>
        <v>0</v>
      </c>
      <c r="L15" s="54">
        <f t="shared" si="3"/>
        <v>0</v>
      </c>
      <c r="M15" t="e">
        <f t="shared" si="4"/>
        <v>#DIV/0!</v>
      </c>
      <c r="N15" t="e">
        <f t="shared" si="5"/>
        <v>#DIV/0!</v>
      </c>
      <c r="P15">
        <f>I15/'Shear box'!$F$8</f>
        <v>0</v>
      </c>
      <c r="Q15">
        <f t="shared" si="6"/>
        <v>209</v>
      </c>
      <c r="R15">
        <f t="shared" si="7"/>
        <v>209</v>
      </c>
      <c r="S15">
        <f t="shared" si="8"/>
        <v>0</v>
      </c>
      <c r="T15">
        <f t="shared" si="9"/>
        <v>1.9230769230769214E-4</v>
      </c>
      <c r="V15">
        <f t="shared" si="10"/>
        <v>3.9999999999999966E-3</v>
      </c>
      <c r="W15">
        <f t="shared" si="11"/>
        <v>0</v>
      </c>
    </row>
    <row r="16" spans="1:24" x14ac:dyDescent="0.25">
      <c r="A16" s="2">
        <v>14</v>
      </c>
      <c r="B16" s="2">
        <v>13.561</v>
      </c>
      <c r="C16" s="2">
        <v>-3.9E-2</v>
      </c>
      <c r="D16" s="2">
        <v>-0.108</v>
      </c>
      <c r="E16" s="2">
        <v>89.346879999999999</v>
      </c>
      <c r="H16" s="54">
        <f t="shared" si="0"/>
        <v>3.9999999999999966E-3</v>
      </c>
      <c r="I16" s="54">
        <f t="shared" si="1"/>
        <v>0</v>
      </c>
      <c r="K16" s="54">
        <f t="shared" si="2"/>
        <v>0</v>
      </c>
      <c r="L16" s="54">
        <f t="shared" si="3"/>
        <v>0</v>
      </c>
      <c r="M16" t="e">
        <f t="shared" si="4"/>
        <v>#DIV/0!</v>
      </c>
      <c r="N16" t="e">
        <f t="shared" si="5"/>
        <v>#DIV/0!</v>
      </c>
      <c r="P16">
        <f>I16/'Shear box'!$F$8</f>
        <v>0</v>
      </c>
      <c r="Q16">
        <f t="shared" si="6"/>
        <v>209</v>
      </c>
      <c r="R16">
        <f t="shared" si="7"/>
        <v>209</v>
      </c>
      <c r="S16">
        <f t="shared" si="8"/>
        <v>0</v>
      </c>
      <c r="T16">
        <f t="shared" si="9"/>
        <v>1.9230769230769214E-4</v>
      </c>
      <c r="V16">
        <f t="shared" si="10"/>
        <v>3.9999999999999966E-3</v>
      </c>
      <c r="W16">
        <f t="shared" si="11"/>
        <v>0</v>
      </c>
    </row>
    <row r="17" spans="1:23" x14ac:dyDescent="0.25">
      <c r="A17" s="2">
        <v>15</v>
      </c>
      <c r="B17" s="2">
        <v>14.561</v>
      </c>
      <c r="C17" s="2">
        <v>-3.4000000000000002E-2</v>
      </c>
      <c r="D17" s="2">
        <v>-0.108</v>
      </c>
      <c r="E17" s="2">
        <v>97.324280000000002</v>
      </c>
      <c r="H17" s="54">
        <f t="shared" si="0"/>
        <v>8.9999999999999941E-3</v>
      </c>
      <c r="I17" s="54">
        <f t="shared" si="1"/>
        <v>0</v>
      </c>
      <c r="K17" s="54">
        <f t="shared" si="2"/>
        <v>1.0000000000000009E-3</v>
      </c>
      <c r="L17" s="54">
        <f t="shared" si="3"/>
        <v>1.0000000000000009E-3</v>
      </c>
      <c r="M17">
        <f t="shared" si="4"/>
        <v>0.78539816339744828</v>
      </c>
      <c r="N17">
        <f t="shared" si="5"/>
        <v>45</v>
      </c>
      <c r="P17">
        <f>I17/'Shear box'!$F$8</f>
        <v>0</v>
      </c>
      <c r="Q17">
        <f t="shared" si="6"/>
        <v>209</v>
      </c>
      <c r="R17">
        <f t="shared" si="7"/>
        <v>209</v>
      </c>
      <c r="S17">
        <f t="shared" si="8"/>
        <v>0</v>
      </c>
      <c r="T17">
        <f t="shared" si="9"/>
        <v>4.3269230769230738E-4</v>
      </c>
      <c r="V17">
        <f t="shared" si="10"/>
        <v>8.9999999999999941E-3</v>
      </c>
      <c r="W17">
        <f t="shared" si="11"/>
        <v>0</v>
      </c>
    </row>
    <row r="18" spans="1:23" x14ac:dyDescent="0.25">
      <c r="A18" s="2">
        <v>16</v>
      </c>
      <c r="B18" s="2">
        <v>15.561</v>
      </c>
      <c r="C18" s="2">
        <v>-2.8000000000000001E-2</v>
      </c>
      <c r="D18" s="2">
        <v>-0.107</v>
      </c>
      <c r="E18" s="2">
        <v>102.11072</v>
      </c>
      <c r="H18" s="54">
        <f t="shared" si="0"/>
        <v>1.4999999999999996E-2</v>
      </c>
      <c r="I18" s="54">
        <f t="shared" si="1"/>
        <v>1.0000000000000009E-3</v>
      </c>
      <c r="K18" s="54">
        <f t="shared" si="2"/>
        <v>0</v>
      </c>
      <c r="L18" s="54">
        <f t="shared" si="3"/>
        <v>0</v>
      </c>
      <c r="M18" t="e">
        <f t="shared" si="4"/>
        <v>#DIV/0!</v>
      </c>
      <c r="N18" t="e">
        <f t="shared" si="5"/>
        <v>#DIV/0!</v>
      </c>
      <c r="P18">
        <f>I18/'Shear box'!$F$8</f>
        <v>4.7846889952153159E-5</v>
      </c>
      <c r="Q18">
        <f t="shared" si="6"/>
        <v>209</v>
      </c>
      <c r="R18">
        <f t="shared" si="7"/>
        <v>208.98999999999998</v>
      </c>
      <c r="S18">
        <f>(1-R18/Q18)</f>
        <v>4.7846889952296578E-5</v>
      </c>
      <c r="T18">
        <f t="shared" si="9"/>
        <v>7.2115384615384598E-4</v>
      </c>
      <c r="V18">
        <f t="shared" si="10"/>
        <v>1.4999999999999996E-2</v>
      </c>
      <c r="W18">
        <f t="shared" si="11"/>
        <v>4.784688995215316E-3</v>
      </c>
    </row>
    <row r="19" spans="1:23" x14ac:dyDescent="0.25">
      <c r="A19" s="2">
        <v>17</v>
      </c>
      <c r="B19" s="2">
        <v>16.561</v>
      </c>
      <c r="C19" s="2">
        <v>-2.5000000000000001E-2</v>
      </c>
      <c r="D19" s="2">
        <v>-0.107</v>
      </c>
      <c r="E19" s="2">
        <v>110.08812</v>
      </c>
      <c r="H19" s="54">
        <f t="shared" si="0"/>
        <v>1.7999999999999995E-2</v>
      </c>
      <c r="I19" s="54">
        <f t="shared" si="1"/>
        <v>1.0000000000000009E-3</v>
      </c>
      <c r="K19" s="54">
        <f t="shared" si="2"/>
        <v>0</v>
      </c>
      <c r="L19" s="54">
        <f t="shared" si="3"/>
        <v>0</v>
      </c>
      <c r="M19" t="e">
        <f t="shared" si="4"/>
        <v>#DIV/0!</v>
      </c>
      <c r="N19" t="e">
        <f t="shared" si="5"/>
        <v>#DIV/0!</v>
      </c>
      <c r="P19">
        <f>I19/'Shear box'!$F$8</f>
        <v>4.7846889952153159E-5</v>
      </c>
      <c r="Q19">
        <f t="shared" si="6"/>
        <v>209</v>
      </c>
      <c r="R19">
        <f t="shared" si="7"/>
        <v>208.98999999999998</v>
      </c>
      <c r="S19">
        <f t="shared" ref="S19:S82" si="12">(1-R19/Q19)</f>
        <v>4.7846889952296578E-5</v>
      </c>
      <c r="T19">
        <f t="shared" si="9"/>
        <v>8.6538461538461509E-4</v>
      </c>
      <c r="V19">
        <f t="shared" si="10"/>
        <v>1.7999999999999995E-2</v>
      </c>
      <c r="W19">
        <f t="shared" si="11"/>
        <v>4.784688995215316E-3</v>
      </c>
    </row>
    <row r="20" spans="1:23" x14ac:dyDescent="0.25">
      <c r="A20" s="2">
        <v>18</v>
      </c>
      <c r="B20" s="2">
        <v>17.561</v>
      </c>
      <c r="C20" s="2">
        <v>-2.1000000000000001E-2</v>
      </c>
      <c r="D20" s="2">
        <v>-0.107</v>
      </c>
      <c r="E20" s="2">
        <v>114.87456</v>
      </c>
      <c r="H20" s="54">
        <f t="shared" si="0"/>
        <v>2.1999999999999995E-2</v>
      </c>
      <c r="I20" s="54">
        <f t="shared" si="1"/>
        <v>1.0000000000000009E-3</v>
      </c>
      <c r="K20" s="54">
        <f t="shared" si="2"/>
        <v>1.0000000000000009E-3</v>
      </c>
      <c r="L20" s="54">
        <f t="shared" si="3"/>
        <v>1.0000000000000009E-3</v>
      </c>
      <c r="M20">
        <f t="shared" si="4"/>
        <v>0.78539816339744828</v>
      </c>
      <c r="N20">
        <f t="shared" si="5"/>
        <v>45</v>
      </c>
      <c r="P20">
        <f>I20/'Shear box'!$F$8</f>
        <v>4.7846889952153159E-5</v>
      </c>
      <c r="Q20">
        <f t="shared" si="6"/>
        <v>209</v>
      </c>
      <c r="R20">
        <f t="shared" si="7"/>
        <v>208.98999999999998</v>
      </c>
      <c r="S20">
        <f t="shared" si="12"/>
        <v>4.7846889952296578E-5</v>
      </c>
      <c r="T20">
        <f t="shared" si="9"/>
        <v>1.0576923076923074E-3</v>
      </c>
      <c r="V20">
        <f t="shared" si="10"/>
        <v>2.1999999999999995E-2</v>
      </c>
      <c r="W20">
        <f t="shared" si="11"/>
        <v>4.784688995215316E-3</v>
      </c>
    </row>
    <row r="21" spans="1:23" x14ac:dyDescent="0.25">
      <c r="A21" s="2">
        <v>19</v>
      </c>
      <c r="B21" s="2">
        <v>18.561</v>
      </c>
      <c r="C21" s="2">
        <v>-1.7999999999999999E-2</v>
      </c>
      <c r="D21" s="2">
        <v>-0.106</v>
      </c>
      <c r="E21" s="2">
        <v>121.25648</v>
      </c>
      <c r="H21" s="54">
        <f t="shared" si="0"/>
        <v>2.4999999999999998E-2</v>
      </c>
      <c r="I21" s="54">
        <f t="shared" si="1"/>
        <v>2.0000000000000018E-3</v>
      </c>
      <c r="K21" s="54">
        <f t="shared" si="2"/>
        <v>0</v>
      </c>
      <c r="L21" s="54">
        <f t="shared" si="3"/>
        <v>0</v>
      </c>
      <c r="M21" t="e">
        <f t="shared" si="4"/>
        <v>#DIV/0!</v>
      </c>
      <c r="N21" t="e">
        <f t="shared" si="5"/>
        <v>#DIV/0!</v>
      </c>
      <c r="P21">
        <f>I21/'Shear box'!$F$8</f>
        <v>9.5693779904306318E-5</v>
      </c>
      <c r="Q21">
        <f t="shared" si="6"/>
        <v>209</v>
      </c>
      <c r="R21">
        <f t="shared" si="7"/>
        <v>208.98</v>
      </c>
      <c r="S21">
        <f t="shared" si="12"/>
        <v>9.5693779904371112E-5</v>
      </c>
      <c r="T21">
        <f t="shared" si="9"/>
        <v>1.2019230769230768E-3</v>
      </c>
      <c r="V21">
        <f t="shared" si="10"/>
        <v>2.5000000000000001E-2</v>
      </c>
      <c r="W21">
        <f t="shared" si="11"/>
        <v>9.569377990430632E-3</v>
      </c>
    </row>
    <row r="22" spans="1:23" x14ac:dyDescent="0.25">
      <c r="A22" s="2">
        <v>20</v>
      </c>
      <c r="B22" s="2">
        <v>19.561</v>
      </c>
      <c r="C22" s="2">
        <v>-1.0999999999999999E-2</v>
      </c>
      <c r="D22" s="2">
        <v>-0.106</v>
      </c>
      <c r="E22" s="2">
        <v>126.04292</v>
      </c>
      <c r="H22" s="54">
        <f t="shared" si="0"/>
        <v>3.2000000000000001E-2</v>
      </c>
      <c r="I22" s="54">
        <f t="shared" si="1"/>
        <v>2.0000000000000018E-3</v>
      </c>
      <c r="K22" s="54">
        <f t="shared" si="2"/>
        <v>0</v>
      </c>
      <c r="L22" s="54">
        <f t="shared" si="3"/>
        <v>0</v>
      </c>
      <c r="M22" t="e">
        <f t="shared" si="4"/>
        <v>#DIV/0!</v>
      </c>
      <c r="N22" t="e">
        <f t="shared" si="5"/>
        <v>#DIV/0!</v>
      </c>
      <c r="P22">
        <f>I22/'Shear box'!$F$8</f>
        <v>9.5693779904306318E-5</v>
      </c>
      <c r="Q22">
        <f t="shared" si="6"/>
        <v>209</v>
      </c>
      <c r="R22">
        <f t="shared" si="7"/>
        <v>208.98</v>
      </c>
      <c r="S22">
        <f t="shared" si="12"/>
        <v>9.5693779904371112E-5</v>
      </c>
      <c r="T22">
        <f t="shared" si="9"/>
        <v>1.5384615384615385E-3</v>
      </c>
      <c r="V22">
        <f t="shared" si="10"/>
        <v>3.2000000000000001E-2</v>
      </c>
      <c r="W22">
        <f t="shared" si="11"/>
        <v>9.569377990430632E-3</v>
      </c>
    </row>
    <row r="23" spans="1:23" x14ac:dyDescent="0.25">
      <c r="A23" s="2">
        <v>21</v>
      </c>
      <c r="B23" s="2">
        <v>20.561</v>
      </c>
      <c r="C23" s="2">
        <v>-7.0000000000000001E-3</v>
      </c>
      <c r="D23" s="2">
        <v>-0.106</v>
      </c>
      <c r="E23" s="2">
        <v>130.82936000000001</v>
      </c>
      <c r="H23" s="54">
        <f t="shared" si="0"/>
        <v>3.5999999999999997E-2</v>
      </c>
      <c r="I23" s="54">
        <f t="shared" si="1"/>
        <v>2.0000000000000018E-3</v>
      </c>
      <c r="K23" s="54">
        <f t="shared" si="2"/>
        <v>0</v>
      </c>
      <c r="L23" s="54">
        <f t="shared" si="3"/>
        <v>0</v>
      </c>
      <c r="M23" t="e">
        <f t="shared" si="4"/>
        <v>#DIV/0!</v>
      </c>
      <c r="N23" t="e">
        <f t="shared" si="5"/>
        <v>#DIV/0!</v>
      </c>
      <c r="P23">
        <f>I23/'Shear box'!$F$8</f>
        <v>9.5693779904306318E-5</v>
      </c>
      <c r="Q23">
        <f t="shared" si="6"/>
        <v>209</v>
      </c>
      <c r="R23">
        <f t="shared" si="7"/>
        <v>208.98</v>
      </c>
      <c r="S23">
        <f t="shared" si="12"/>
        <v>9.5693779904371112E-5</v>
      </c>
      <c r="T23">
        <f t="shared" si="9"/>
        <v>1.7307692307692306E-3</v>
      </c>
      <c r="V23">
        <f t="shared" si="10"/>
        <v>3.5999999999999997E-2</v>
      </c>
      <c r="W23">
        <f t="shared" si="11"/>
        <v>9.569377990430632E-3</v>
      </c>
    </row>
    <row r="24" spans="1:23" x14ac:dyDescent="0.25">
      <c r="A24" s="2">
        <v>22</v>
      </c>
      <c r="B24" s="2">
        <v>21.561</v>
      </c>
      <c r="C24" s="2">
        <v>-3.0000000000000001E-3</v>
      </c>
      <c r="D24" s="2">
        <v>-0.106</v>
      </c>
      <c r="E24" s="2">
        <v>135.61580000000001</v>
      </c>
      <c r="H24" s="54">
        <f t="shared" si="0"/>
        <v>3.9999999999999994E-2</v>
      </c>
      <c r="I24" s="54">
        <f t="shared" si="1"/>
        <v>2.0000000000000018E-3</v>
      </c>
      <c r="K24" s="54">
        <f t="shared" si="2"/>
        <v>1.0000000000000009E-3</v>
      </c>
      <c r="L24" s="54">
        <f t="shared" si="3"/>
        <v>1.0000000000000009E-3</v>
      </c>
      <c r="M24">
        <f t="shared" si="4"/>
        <v>0.78539816339744828</v>
      </c>
      <c r="N24">
        <f t="shared" si="5"/>
        <v>45</v>
      </c>
      <c r="P24">
        <f>I24/'Shear box'!$F$8</f>
        <v>9.5693779904306318E-5</v>
      </c>
      <c r="Q24">
        <f t="shared" si="6"/>
        <v>209</v>
      </c>
      <c r="R24">
        <f t="shared" si="7"/>
        <v>208.98</v>
      </c>
      <c r="S24">
        <f t="shared" si="12"/>
        <v>9.5693779904371112E-5</v>
      </c>
      <c r="T24">
        <f t="shared" si="9"/>
        <v>1.9230769230769227E-3</v>
      </c>
      <c r="V24">
        <f t="shared" si="10"/>
        <v>3.9999999999999994E-2</v>
      </c>
      <c r="W24">
        <f t="shared" si="11"/>
        <v>9.569377990430632E-3</v>
      </c>
    </row>
    <row r="25" spans="1:23" x14ac:dyDescent="0.25">
      <c r="A25" s="2">
        <v>23</v>
      </c>
      <c r="B25" s="2">
        <v>22.561</v>
      </c>
      <c r="C25" s="2">
        <v>5.0000000000000001E-3</v>
      </c>
      <c r="D25" s="2">
        <v>-0.105</v>
      </c>
      <c r="E25" s="2">
        <v>140.40224000000001</v>
      </c>
      <c r="H25" s="54">
        <f t="shared" si="0"/>
        <v>4.7999999999999994E-2</v>
      </c>
      <c r="I25" s="54">
        <f t="shared" si="1"/>
        <v>3.0000000000000027E-3</v>
      </c>
      <c r="K25" s="54">
        <f t="shared" si="2"/>
        <v>0</v>
      </c>
      <c r="L25" s="54">
        <f t="shared" si="3"/>
        <v>0</v>
      </c>
      <c r="M25" t="e">
        <f t="shared" si="4"/>
        <v>#DIV/0!</v>
      </c>
      <c r="N25" t="e">
        <f t="shared" si="5"/>
        <v>#DIV/0!</v>
      </c>
      <c r="P25">
        <f>I25/'Shear box'!$F$8</f>
        <v>1.4354066985645947E-4</v>
      </c>
      <c r="Q25">
        <f t="shared" si="6"/>
        <v>209</v>
      </c>
      <c r="R25">
        <f t="shared" si="7"/>
        <v>208.96999999999997</v>
      </c>
      <c r="S25">
        <f t="shared" si="12"/>
        <v>1.4354066985655667E-4</v>
      </c>
      <c r="T25">
        <f t="shared" si="9"/>
        <v>2.3076923076923075E-3</v>
      </c>
      <c r="V25">
        <f t="shared" si="10"/>
        <v>4.7999999999999994E-2</v>
      </c>
      <c r="W25">
        <f t="shared" si="11"/>
        <v>1.4354066985645947E-2</v>
      </c>
    </row>
    <row r="26" spans="1:23" x14ac:dyDescent="0.25">
      <c r="A26" s="2">
        <v>24</v>
      </c>
      <c r="B26" s="2">
        <v>23.561</v>
      </c>
      <c r="C26" s="2">
        <v>0.01</v>
      </c>
      <c r="D26" s="2">
        <v>-0.105</v>
      </c>
      <c r="E26" s="2">
        <v>145.18868000000001</v>
      </c>
      <c r="H26" s="54">
        <f t="shared" si="0"/>
        <v>5.2999999999999999E-2</v>
      </c>
      <c r="I26" s="54">
        <f t="shared" si="1"/>
        <v>3.0000000000000027E-3</v>
      </c>
      <c r="K26" s="54">
        <f t="shared" si="2"/>
        <v>0</v>
      </c>
      <c r="L26" s="54">
        <f t="shared" si="3"/>
        <v>0</v>
      </c>
      <c r="M26" t="e">
        <f t="shared" si="4"/>
        <v>#DIV/0!</v>
      </c>
      <c r="N26" t="e">
        <f t="shared" si="5"/>
        <v>#DIV/0!</v>
      </c>
      <c r="P26">
        <f>I26/'Shear box'!$F$8</f>
        <v>1.4354066985645947E-4</v>
      </c>
      <c r="Q26">
        <f t="shared" si="6"/>
        <v>209</v>
      </c>
      <c r="R26">
        <f t="shared" si="7"/>
        <v>208.96999999999997</v>
      </c>
      <c r="S26">
        <f t="shared" si="12"/>
        <v>1.4354066985655667E-4</v>
      </c>
      <c r="T26">
        <f t="shared" si="9"/>
        <v>2.5480769230769229E-3</v>
      </c>
      <c r="V26">
        <f t="shared" si="10"/>
        <v>5.2999999999999999E-2</v>
      </c>
      <c r="W26">
        <f t="shared" si="11"/>
        <v>1.4354066985645947E-2</v>
      </c>
    </row>
    <row r="27" spans="1:23" x14ac:dyDescent="0.25">
      <c r="A27" s="2">
        <v>25</v>
      </c>
      <c r="B27" s="2">
        <v>24.561</v>
      </c>
      <c r="C27" s="2">
        <v>1.7000000000000001E-2</v>
      </c>
      <c r="D27" s="2">
        <v>-0.105</v>
      </c>
      <c r="E27" s="2">
        <v>148.37963999999999</v>
      </c>
      <c r="H27" s="54">
        <f t="shared" si="0"/>
        <v>0.06</v>
      </c>
      <c r="I27" s="54">
        <f t="shared" si="1"/>
        <v>3.0000000000000027E-3</v>
      </c>
      <c r="K27" s="54">
        <f t="shared" si="2"/>
        <v>1.0000000000000009E-3</v>
      </c>
      <c r="L27" s="54">
        <f t="shared" si="3"/>
        <v>1.0000000000000009E-3</v>
      </c>
      <c r="M27">
        <f t="shared" si="4"/>
        <v>0.78539816339744828</v>
      </c>
      <c r="N27">
        <f t="shared" si="5"/>
        <v>45</v>
      </c>
      <c r="P27">
        <f>I27/'Shear box'!$F$8</f>
        <v>1.4354066985645947E-4</v>
      </c>
      <c r="Q27">
        <f t="shared" si="6"/>
        <v>209</v>
      </c>
      <c r="R27">
        <f t="shared" si="7"/>
        <v>208.96999999999997</v>
      </c>
      <c r="S27">
        <f t="shared" si="12"/>
        <v>1.4354066985655667E-4</v>
      </c>
      <c r="T27">
        <f t="shared" si="9"/>
        <v>2.8846153846153843E-3</v>
      </c>
      <c r="V27">
        <f t="shared" si="10"/>
        <v>0.06</v>
      </c>
      <c r="W27">
        <f t="shared" si="11"/>
        <v>1.4354066985645947E-2</v>
      </c>
    </row>
    <row r="28" spans="1:23" x14ac:dyDescent="0.25">
      <c r="A28" s="2">
        <v>26</v>
      </c>
      <c r="B28" s="2">
        <v>25.561</v>
      </c>
      <c r="C28" s="2">
        <v>2.1999999999999999E-2</v>
      </c>
      <c r="D28" s="2">
        <v>-0.104</v>
      </c>
      <c r="E28" s="2">
        <v>154.76156</v>
      </c>
      <c r="H28" s="54">
        <f t="shared" si="0"/>
        <v>6.5000000000000002E-2</v>
      </c>
      <c r="I28" s="54">
        <f t="shared" si="1"/>
        <v>4.0000000000000036E-3</v>
      </c>
      <c r="K28" s="54">
        <f t="shared" si="2"/>
        <v>0</v>
      </c>
      <c r="L28" s="54">
        <f t="shared" si="3"/>
        <v>0</v>
      </c>
      <c r="M28" t="e">
        <f t="shared" si="4"/>
        <v>#DIV/0!</v>
      </c>
      <c r="N28" t="e">
        <f t="shared" si="5"/>
        <v>#DIV/0!</v>
      </c>
      <c r="P28">
        <f>I28/'Shear box'!$F$8</f>
        <v>1.9138755980861264E-4</v>
      </c>
      <c r="Q28">
        <f t="shared" si="6"/>
        <v>209</v>
      </c>
      <c r="R28">
        <f t="shared" si="7"/>
        <v>208.95999999999998</v>
      </c>
      <c r="S28">
        <f t="shared" si="12"/>
        <v>1.9138755980874222E-4</v>
      </c>
      <c r="T28">
        <f t="shared" si="9"/>
        <v>3.1250000000000002E-3</v>
      </c>
      <c r="V28">
        <f t="shared" si="10"/>
        <v>6.5000000000000002E-2</v>
      </c>
      <c r="W28">
        <f t="shared" si="11"/>
        <v>1.9138755980861264E-2</v>
      </c>
    </row>
    <row r="29" spans="1:23" x14ac:dyDescent="0.25">
      <c r="A29" s="2">
        <v>27</v>
      </c>
      <c r="B29" s="2">
        <v>26.561</v>
      </c>
      <c r="C29" s="2">
        <v>2.9000000000000001E-2</v>
      </c>
      <c r="D29" s="2">
        <v>-0.104</v>
      </c>
      <c r="E29" s="2">
        <v>157.95251999999999</v>
      </c>
      <c r="H29" s="54">
        <f t="shared" si="0"/>
        <v>7.1999999999999995E-2</v>
      </c>
      <c r="I29" s="54">
        <f t="shared" si="1"/>
        <v>4.0000000000000036E-3</v>
      </c>
      <c r="K29" s="54">
        <f t="shared" si="2"/>
        <v>0</v>
      </c>
      <c r="L29" s="54">
        <f t="shared" si="3"/>
        <v>0</v>
      </c>
      <c r="M29" t="e">
        <f t="shared" si="4"/>
        <v>#DIV/0!</v>
      </c>
      <c r="N29" t="e">
        <f t="shared" si="5"/>
        <v>#DIV/0!</v>
      </c>
      <c r="P29">
        <f>I29/'Shear box'!$F$8</f>
        <v>1.9138755980861264E-4</v>
      </c>
      <c r="Q29">
        <f t="shared" si="6"/>
        <v>209</v>
      </c>
      <c r="R29">
        <f t="shared" si="7"/>
        <v>208.95999999999998</v>
      </c>
      <c r="S29">
        <f t="shared" si="12"/>
        <v>1.9138755980874222E-4</v>
      </c>
      <c r="T29">
        <f t="shared" si="9"/>
        <v>3.4615384615384612E-3</v>
      </c>
      <c r="V29">
        <f t="shared" si="10"/>
        <v>7.1999999999999995E-2</v>
      </c>
      <c r="W29">
        <f t="shared" si="11"/>
        <v>1.9138755980861264E-2</v>
      </c>
    </row>
    <row r="30" spans="1:23" x14ac:dyDescent="0.25">
      <c r="A30" s="2">
        <v>28</v>
      </c>
      <c r="B30" s="2">
        <v>27.561</v>
      </c>
      <c r="C30" s="2">
        <v>3.5999999999999997E-2</v>
      </c>
      <c r="D30" s="2">
        <v>-0.104</v>
      </c>
      <c r="E30" s="2">
        <v>162.73895999999999</v>
      </c>
      <c r="H30" s="54">
        <f t="shared" si="0"/>
        <v>7.8999999999999987E-2</v>
      </c>
      <c r="I30" s="54">
        <f t="shared" si="1"/>
        <v>4.0000000000000036E-3</v>
      </c>
      <c r="K30" s="54">
        <f t="shared" si="2"/>
        <v>0</v>
      </c>
      <c r="L30" s="54">
        <f t="shared" si="3"/>
        <v>0</v>
      </c>
      <c r="M30" t="e">
        <f t="shared" si="4"/>
        <v>#DIV/0!</v>
      </c>
      <c r="N30" t="e">
        <f t="shared" si="5"/>
        <v>#DIV/0!</v>
      </c>
      <c r="P30">
        <f>I30/'Shear box'!$F$8</f>
        <v>1.9138755980861264E-4</v>
      </c>
      <c r="Q30">
        <f t="shared" si="6"/>
        <v>209</v>
      </c>
      <c r="R30">
        <f t="shared" si="7"/>
        <v>208.95999999999998</v>
      </c>
      <c r="S30">
        <f t="shared" si="12"/>
        <v>1.9138755980874222E-4</v>
      </c>
      <c r="T30">
        <f t="shared" si="9"/>
        <v>3.7980769230769222E-3</v>
      </c>
      <c r="V30">
        <f t="shared" si="10"/>
        <v>7.8999999999999987E-2</v>
      </c>
      <c r="W30">
        <f t="shared" si="11"/>
        <v>1.9138755980861264E-2</v>
      </c>
    </row>
    <row r="31" spans="1:23" x14ac:dyDescent="0.25">
      <c r="A31" s="2">
        <v>29</v>
      </c>
      <c r="B31" s="2">
        <v>28.561</v>
      </c>
      <c r="C31" s="2">
        <v>4.2000000000000003E-2</v>
      </c>
      <c r="D31" s="2">
        <v>-0.104</v>
      </c>
      <c r="E31" s="2">
        <v>165.92992000000001</v>
      </c>
      <c r="H31" s="54">
        <f t="shared" si="0"/>
        <v>8.4999999999999992E-2</v>
      </c>
      <c r="I31" s="54">
        <f t="shared" si="1"/>
        <v>4.0000000000000036E-3</v>
      </c>
      <c r="K31" s="54">
        <f t="shared" si="2"/>
        <v>0</v>
      </c>
      <c r="L31" s="54">
        <f t="shared" si="3"/>
        <v>0</v>
      </c>
      <c r="M31" t="e">
        <f t="shared" si="4"/>
        <v>#DIV/0!</v>
      </c>
      <c r="N31" t="e">
        <f t="shared" si="5"/>
        <v>#DIV/0!</v>
      </c>
      <c r="P31">
        <f>I31/'Shear box'!$F$8</f>
        <v>1.9138755980861264E-4</v>
      </c>
      <c r="Q31">
        <f t="shared" si="6"/>
        <v>209</v>
      </c>
      <c r="R31">
        <f t="shared" si="7"/>
        <v>208.95999999999998</v>
      </c>
      <c r="S31">
        <f t="shared" si="12"/>
        <v>1.9138755980874222E-4</v>
      </c>
      <c r="T31">
        <f t="shared" si="9"/>
        <v>4.0865384615384609E-3</v>
      </c>
      <c r="V31">
        <f t="shared" si="10"/>
        <v>8.4999999999999992E-2</v>
      </c>
      <c r="W31">
        <f t="shared" si="11"/>
        <v>1.9138755980861264E-2</v>
      </c>
    </row>
    <row r="32" spans="1:23" x14ac:dyDescent="0.25">
      <c r="A32" s="2">
        <v>30</v>
      </c>
      <c r="B32" s="2">
        <v>29.561</v>
      </c>
      <c r="C32" s="2">
        <v>5.0999999999999997E-2</v>
      </c>
      <c r="D32" s="2">
        <v>-0.104</v>
      </c>
      <c r="E32" s="2">
        <v>169.12088</v>
      </c>
      <c r="H32" s="54">
        <f t="shared" si="0"/>
        <v>9.4E-2</v>
      </c>
      <c r="I32" s="54">
        <f t="shared" si="1"/>
        <v>4.0000000000000036E-3</v>
      </c>
      <c r="K32" s="54">
        <f t="shared" si="2"/>
        <v>1.0000000000000009E-3</v>
      </c>
      <c r="L32" s="54">
        <f t="shared" si="3"/>
        <v>1.0000000000000009E-3</v>
      </c>
      <c r="M32">
        <f t="shared" si="4"/>
        <v>0.78539816339744828</v>
      </c>
      <c r="N32">
        <f t="shared" si="5"/>
        <v>45</v>
      </c>
      <c r="P32">
        <f>I32/'Shear box'!$F$8</f>
        <v>1.9138755980861264E-4</v>
      </c>
      <c r="Q32">
        <f t="shared" si="6"/>
        <v>209</v>
      </c>
      <c r="R32">
        <f t="shared" si="7"/>
        <v>208.95999999999998</v>
      </c>
      <c r="S32">
        <f t="shared" si="12"/>
        <v>1.9138755980874222E-4</v>
      </c>
      <c r="T32">
        <f t="shared" si="9"/>
        <v>4.5192307692307693E-3</v>
      </c>
      <c r="V32">
        <f t="shared" si="10"/>
        <v>9.4E-2</v>
      </c>
      <c r="W32">
        <f t="shared" si="11"/>
        <v>1.9138755980861264E-2</v>
      </c>
    </row>
    <row r="33" spans="1:23" x14ac:dyDescent="0.25">
      <c r="A33" s="2">
        <v>31</v>
      </c>
      <c r="B33" s="2">
        <v>30.561</v>
      </c>
      <c r="C33" s="2">
        <v>5.8000000000000003E-2</v>
      </c>
      <c r="D33" s="2">
        <v>-0.10299999999999999</v>
      </c>
      <c r="E33" s="2">
        <v>172.31183999999999</v>
      </c>
      <c r="H33" s="54">
        <f t="shared" si="0"/>
        <v>0.10100000000000001</v>
      </c>
      <c r="I33" s="54">
        <f t="shared" si="1"/>
        <v>5.0000000000000044E-3</v>
      </c>
      <c r="K33" s="54">
        <f t="shared" si="2"/>
        <v>1.0000000000000009E-3</v>
      </c>
      <c r="L33" s="54">
        <f t="shared" si="3"/>
        <v>1.0000000000000009E-3</v>
      </c>
      <c r="M33">
        <f t="shared" si="4"/>
        <v>0.78539816339744828</v>
      </c>
      <c r="N33">
        <f t="shared" si="5"/>
        <v>45</v>
      </c>
      <c r="P33">
        <f>I33/'Shear box'!$F$8</f>
        <v>2.3923444976076577E-4</v>
      </c>
      <c r="Q33">
        <f t="shared" si="6"/>
        <v>209</v>
      </c>
      <c r="R33">
        <f t="shared" si="7"/>
        <v>208.95</v>
      </c>
      <c r="S33">
        <f t="shared" si="12"/>
        <v>2.3923444976081676E-4</v>
      </c>
      <c r="T33">
        <f t="shared" si="9"/>
        <v>4.8557692307692312E-3</v>
      </c>
      <c r="V33">
        <f t="shared" si="10"/>
        <v>0.10100000000000001</v>
      </c>
      <c r="W33">
        <f t="shared" si="11"/>
        <v>2.3923444976076576E-2</v>
      </c>
    </row>
    <row r="34" spans="1:23" x14ac:dyDescent="0.25">
      <c r="A34" s="2">
        <v>32</v>
      </c>
      <c r="B34" s="2">
        <v>31.561</v>
      </c>
      <c r="C34" s="2">
        <v>6.6000000000000003E-2</v>
      </c>
      <c r="D34" s="2">
        <v>-0.10199999999999999</v>
      </c>
      <c r="E34" s="2">
        <v>175.50280000000001</v>
      </c>
      <c r="H34" s="54">
        <f t="shared" si="0"/>
        <v>0.109</v>
      </c>
      <c r="I34" s="54">
        <f t="shared" si="1"/>
        <v>6.0000000000000053E-3</v>
      </c>
      <c r="K34" s="54">
        <f t="shared" si="2"/>
        <v>0</v>
      </c>
      <c r="L34" s="54">
        <f t="shared" si="3"/>
        <v>0</v>
      </c>
      <c r="M34" t="e">
        <f t="shared" si="4"/>
        <v>#DIV/0!</v>
      </c>
      <c r="N34" t="e">
        <f t="shared" si="5"/>
        <v>#DIV/0!</v>
      </c>
      <c r="P34">
        <f>I34/'Shear box'!$F$8</f>
        <v>2.8708133971291894E-4</v>
      </c>
      <c r="Q34">
        <f t="shared" si="6"/>
        <v>209</v>
      </c>
      <c r="R34">
        <f t="shared" si="7"/>
        <v>208.93999999999997</v>
      </c>
      <c r="S34">
        <f t="shared" si="12"/>
        <v>2.8708133971311334E-4</v>
      </c>
      <c r="T34">
        <f t="shared" si="9"/>
        <v>5.2403846153846155E-3</v>
      </c>
      <c r="V34">
        <f t="shared" si="10"/>
        <v>0.109</v>
      </c>
      <c r="W34">
        <f t="shared" si="11"/>
        <v>2.8708133971291894E-2</v>
      </c>
    </row>
    <row r="35" spans="1:23" x14ac:dyDescent="0.25">
      <c r="A35" s="2">
        <v>33</v>
      </c>
      <c r="B35" s="2">
        <v>32.561</v>
      </c>
      <c r="C35" s="2">
        <v>7.2999999999999995E-2</v>
      </c>
      <c r="D35" s="2">
        <v>-0.10199999999999999</v>
      </c>
      <c r="E35" s="2">
        <v>177.09827999999999</v>
      </c>
      <c r="H35" s="54">
        <f t="shared" si="0"/>
        <v>0.11599999999999999</v>
      </c>
      <c r="I35" s="54">
        <f t="shared" si="1"/>
        <v>6.0000000000000053E-3</v>
      </c>
      <c r="K35" s="54">
        <f t="shared" si="2"/>
        <v>9.9999999999998701E-4</v>
      </c>
      <c r="L35" s="54">
        <f t="shared" si="3"/>
        <v>9.9999999999998701E-4</v>
      </c>
      <c r="M35">
        <f t="shared" si="4"/>
        <v>0.78539816339744828</v>
      </c>
      <c r="N35">
        <f t="shared" si="5"/>
        <v>45</v>
      </c>
      <c r="P35">
        <f>I35/'Shear box'!$F$8</f>
        <v>2.8708133971291894E-4</v>
      </c>
      <c r="Q35">
        <f t="shared" si="6"/>
        <v>209</v>
      </c>
      <c r="R35">
        <f t="shared" si="7"/>
        <v>208.93999999999997</v>
      </c>
      <c r="S35">
        <f t="shared" si="12"/>
        <v>2.8708133971311334E-4</v>
      </c>
      <c r="T35">
        <f t="shared" si="9"/>
        <v>5.5769230769230765E-3</v>
      </c>
      <c r="V35">
        <f t="shared" si="10"/>
        <v>0.11600000000000001</v>
      </c>
      <c r="W35">
        <f t="shared" si="11"/>
        <v>2.8708133971291894E-2</v>
      </c>
    </row>
    <row r="36" spans="1:23" x14ac:dyDescent="0.25">
      <c r="A36" s="2">
        <v>34</v>
      </c>
      <c r="B36" s="2">
        <v>33.561</v>
      </c>
      <c r="C36" s="2">
        <v>8.3000000000000004E-2</v>
      </c>
      <c r="D36" s="2">
        <v>-0.10100000000000001</v>
      </c>
      <c r="E36" s="2">
        <v>180.28924000000001</v>
      </c>
      <c r="H36" s="54">
        <f t="shared" si="0"/>
        <v>0.126</v>
      </c>
      <c r="I36" s="54">
        <f t="shared" si="1"/>
        <v>6.9999999999999923E-3</v>
      </c>
      <c r="K36" s="54">
        <f t="shared" si="2"/>
        <v>0</v>
      </c>
      <c r="L36" s="54">
        <f t="shared" si="3"/>
        <v>0</v>
      </c>
      <c r="M36" t="e">
        <f t="shared" si="4"/>
        <v>#DIV/0!</v>
      </c>
      <c r="N36" t="e">
        <f t="shared" si="5"/>
        <v>#DIV/0!</v>
      </c>
      <c r="P36">
        <f>I36/'Shear box'!$F$8</f>
        <v>3.3492822966507143E-4</v>
      </c>
      <c r="Q36">
        <f t="shared" si="6"/>
        <v>209</v>
      </c>
      <c r="R36">
        <f t="shared" si="7"/>
        <v>208.92999999999998</v>
      </c>
      <c r="S36">
        <f t="shared" si="12"/>
        <v>3.3492822966518787E-4</v>
      </c>
      <c r="T36">
        <f t="shared" si="9"/>
        <v>6.0576923076923073E-3</v>
      </c>
      <c r="V36">
        <f t="shared" si="10"/>
        <v>0.126</v>
      </c>
      <c r="W36">
        <f t="shared" si="11"/>
        <v>3.3492822966507144E-2</v>
      </c>
    </row>
    <row r="37" spans="1:23" x14ac:dyDescent="0.25">
      <c r="A37" s="2">
        <v>35</v>
      </c>
      <c r="B37" s="2">
        <v>34.561</v>
      </c>
      <c r="C37" s="2">
        <v>9.1999999999999998E-2</v>
      </c>
      <c r="D37" s="2">
        <v>-0.10100000000000001</v>
      </c>
      <c r="E37" s="2">
        <v>181.88471999999999</v>
      </c>
      <c r="H37" s="54">
        <f t="shared" si="0"/>
        <v>0.13500000000000001</v>
      </c>
      <c r="I37" s="54">
        <f t="shared" si="1"/>
        <v>6.9999999999999923E-3</v>
      </c>
      <c r="K37" s="54">
        <f t="shared" si="2"/>
        <v>1.0000000000000009E-3</v>
      </c>
      <c r="L37" s="54">
        <f t="shared" si="3"/>
        <v>1.0000000000000009E-3</v>
      </c>
      <c r="M37">
        <f t="shared" si="4"/>
        <v>0.78539816339744828</v>
      </c>
      <c r="N37">
        <f t="shared" si="5"/>
        <v>45</v>
      </c>
      <c r="P37">
        <f>I37/'Shear box'!$F$8</f>
        <v>3.3492822966507143E-4</v>
      </c>
      <c r="Q37">
        <f t="shared" si="6"/>
        <v>209</v>
      </c>
      <c r="R37">
        <f t="shared" si="7"/>
        <v>208.92999999999998</v>
      </c>
      <c r="S37">
        <f t="shared" si="12"/>
        <v>3.3492822966518787E-4</v>
      </c>
      <c r="T37">
        <f t="shared" si="9"/>
        <v>6.4903846153846157E-3</v>
      </c>
      <c r="V37">
        <f t="shared" si="10"/>
        <v>0.13500000000000001</v>
      </c>
      <c r="W37">
        <f t="shared" si="11"/>
        <v>3.3492822966507144E-2</v>
      </c>
    </row>
    <row r="38" spans="1:23" x14ac:dyDescent="0.25">
      <c r="A38" s="2">
        <v>36</v>
      </c>
      <c r="B38" s="2">
        <v>35.561</v>
      </c>
      <c r="C38" s="2">
        <v>9.9000000000000005E-2</v>
      </c>
      <c r="D38" s="2">
        <v>-0.1</v>
      </c>
      <c r="E38" s="2">
        <v>185.07568000000001</v>
      </c>
      <c r="H38" s="54">
        <f t="shared" si="0"/>
        <v>0.14200000000000002</v>
      </c>
      <c r="I38" s="54">
        <f t="shared" si="1"/>
        <v>7.9999999999999932E-3</v>
      </c>
      <c r="K38" s="54">
        <f t="shared" si="2"/>
        <v>1.0000000000000009E-3</v>
      </c>
      <c r="L38" s="54">
        <f t="shared" si="3"/>
        <v>1.0000000000000009E-3</v>
      </c>
      <c r="M38">
        <f t="shared" si="4"/>
        <v>0.78539816339744828</v>
      </c>
      <c r="N38">
        <f t="shared" si="5"/>
        <v>45</v>
      </c>
      <c r="P38">
        <f>I38/'Shear box'!$F$8</f>
        <v>3.8277511961722457E-4</v>
      </c>
      <c r="Q38">
        <f t="shared" si="6"/>
        <v>209</v>
      </c>
      <c r="R38">
        <f t="shared" si="7"/>
        <v>208.92</v>
      </c>
      <c r="S38">
        <f t="shared" si="12"/>
        <v>3.827751196172624E-4</v>
      </c>
      <c r="T38">
        <f t="shared" si="9"/>
        <v>6.8269230769230776E-3</v>
      </c>
      <c r="V38">
        <f t="shared" si="10"/>
        <v>0.14200000000000002</v>
      </c>
      <c r="W38">
        <f t="shared" si="11"/>
        <v>3.8277511961722459E-2</v>
      </c>
    </row>
    <row r="39" spans="1:23" x14ac:dyDescent="0.25">
      <c r="A39" s="2">
        <v>37</v>
      </c>
      <c r="B39" s="2">
        <v>36.561</v>
      </c>
      <c r="C39" s="2">
        <v>0.111</v>
      </c>
      <c r="D39" s="2">
        <v>-9.9000000000000005E-2</v>
      </c>
      <c r="E39" s="2">
        <v>186.67115999999999</v>
      </c>
      <c r="H39" s="54">
        <f t="shared" si="0"/>
        <v>0.154</v>
      </c>
      <c r="I39" s="54">
        <f t="shared" si="1"/>
        <v>8.9999999999999941E-3</v>
      </c>
      <c r="K39" s="54">
        <f t="shared" si="2"/>
        <v>0</v>
      </c>
      <c r="L39" s="54">
        <f t="shared" si="3"/>
        <v>0</v>
      </c>
      <c r="M39" t="e">
        <f t="shared" si="4"/>
        <v>#DIV/0!</v>
      </c>
      <c r="N39" t="e">
        <f t="shared" si="5"/>
        <v>#DIV/0!</v>
      </c>
      <c r="P39">
        <f>I39/'Shear box'!$F$8</f>
        <v>4.3062200956937776E-4</v>
      </c>
      <c r="Q39">
        <f t="shared" si="6"/>
        <v>209</v>
      </c>
      <c r="R39">
        <f t="shared" si="7"/>
        <v>208.90999999999997</v>
      </c>
      <c r="S39">
        <f t="shared" si="12"/>
        <v>4.3062200956955898E-4</v>
      </c>
      <c r="T39">
        <f t="shared" si="9"/>
        <v>7.4038461538461532E-3</v>
      </c>
      <c r="V39">
        <f t="shared" si="10"/>
        <v>0.154</v>
      </c>
      <c r="W39">
        <f t="shared" si="11"/>
        <v>4.3062200956937774E-2</v>
      </c>
    </row>
    <row r="40" spans="1:23" x14ac:dyDescent="0.25">
      <c r="A40" s="2">
        <v>38</v>
      </c>
      <c r="B40" s="2">
        <v>37.561</v>
      </c>
      <c r="C40" s="2">
        <v>0.11799999999999999</v>
      </c>
      <c r="D40" s="2">
        <v>-9.9000000000000005E-2</v>
      </c>
      <c r="E40" s="2">
        <v>188.26664</v>
      </c>
      <c r="H40" s="54">
        <f t="shared" si="0"/>
        <v>0.16099999999999998</v>
      </c>
      <c r="I40" s="54">
        <f t="shared" si="1"/>
        <v>8.9999999999999941E-3</v>
      </c>
      <c r="K40" s="54">
        <f t="shared" si="2"/>
        <v>2.0000000000000018E-3</v>
      </c>
      <c r="L40" s="54">
        <f t="shared" si="3"/>
        <v>2.0000000000000018E-3</v>
      </c>
      <c r="M40">
        <f t="shared" si="4"/>
        <v>0.78539816339744828</v>
      </c>
      <c r="N40">
        <f t="shared" si="5"/>
        <v>45</v>
      </c>
      <c r="P40">
        <f>I40/'Shear box'!$F$8</f>
        <v>4.3062200956937776E-4</v>
      </c>
      <c r="Q40">
        <f t="shared" si="6"/>
        <v>209</v>
      </c>
      <c r="R40">
        <f t="shared" si="7"/>
        <v>208.90999999999997</v>
      </c>
      <c r="S40">
        <f t="shared" si="12"/>
        <v>4.3062200956955898E-4</v>
      </c>
      <c r="T40">
        <f t="shared" si="9"/>
        <v>7.7403846153846143E-3</v>
      </c>
      <c r="V40">
        <f t="shared" si="10"/>
        <v>0.16099999999999998</v>
      </c>
      <c r="W40">
        <f t="shared" si="11"/>
        <v>4.3062200956937774E-2</v>
      </c>
    </row>
    <row r="41" spans="1:23" x14ac:dyDescent="0.25">
      <c r="A41" s="2">
        <v>39</v>
      </c>
      <c r="B41" s="2">
        <v>38.561</v>
      </c>
      <c r="C41" s="2">
        <v>0.128</v>
      </c>
      <c r="D41" s="2">
        <v>-9.7000000000000003E-2</v>
      </c>
      <c r="E41" s="2">
        <v>189.86212</v>
      </c>
      <c r="H41" s="54">
        <f t="shared" si="0"/>
        <v>0.17099999999999999</v>
      </c>
      <c r="I41" s="54">
        <f t="shared" si="1"/>
        <v>1.0999999999999996E-2</v>
      </c>
      <c r="K41" s="54">
        <f t="shared" si="2"/>
        <v>0</v>
      </c>
      <c r="L41" s="54">
        <f t="shared" si="3"/>
        <v>0</v>
      </c>
      <c r="M41" t="e">
        <f t="shared" si="4"/>
        <v>#DIV/0!</v>
      </c>
      <c r="N41" t="e">
        <f t="shared" si="5"/>
        <v>#DIV/0!</v>
      </c>
      <c r="P41">
        <f>I41/'Shear box'!$F$8</f>
        <v>5.2631578947368409E-4</v>
      </c>
      <c r="Q41">
        <f t="shared" si="6"/>
        <v>209</v>
      </c>
      <c r="R41">
        <f t="shared" si="7"/>
        <v>208.89</v>
      </c>
      <c r="S41">
        <f t="shared" si="12"/>
        <v>5.2631578947370805E-4</v>
      </c>
      <c r="T41">
        <f t="shared" si="9"/>
        <v>8.221153846153845E-3</v>
      </c>
      <c r="V41">
        <f t="shared" si="10"/>
        <v>0.17099999999999999</v>
      </c>
      <c r="W41">
        <f t="shared" si="11"/>
        <v>5.2631578947368411E-2</v>
      </c>
    </row>
    <row r="42" spans="1:23" x14ac:dyDescent="0.25">
      <c r="A42" s="2">
        <v>40</v>
      </c>
      <c r="B42" s="2">
        <v>39.561</v>
      </c>
      <c r="C42" s="2">
        <v>0.13600000000000001</v>
      </c>
      <c r="D42" s="2">
        <v>-9.7000000000000003E-2</v>
      </c>
      <c r="E42" s="2">
        <v>193.05307999999999</v>
      </c>
      <c r="H42" s="54">
        <f t="shared" si="0"/>
        <v>0.17899999999999999</v>
      </c>
      <c r="I42" s="54">
        <f t="shared" si="1"/>
        <v>1.0999999999999996E-2</v>
      </c>
      <c r="K42" s="54">
        <f t="shared" si="2"/>
        <v>1.0000000000000009E-3</v>
      </c>
      <c r="L42" s="54">
        <f t="shared" si="3"/>
        <v>1.0000000000000009E-3</v>
      </c>
      <c r="M42">
        <f t="shared" si="4"/>
        <v>0.78539816339744828</v>
      </c>
      <c r="N42">
        <f t="shared" si="5"/>
        <v>45</v>
      </c>
      <c r="P42">
        <f>I42/'Shear box'!$F$8</f>
        <v>5.2631578947368409E-4</v>
      </c>
      <c r="Q42">
        <f t="shared" si="6"/>
        <v>209</v>
      </c>
      <c r="R42">
        <f t="shared" si="7"/>
        <v>208.89</v>
      </c>
      <c r="S42">
        <f t="shared" si="12"/>
        <v>5.2631578947370805E-4</v>
      </c>
      <c r="T42">
        <f t="shared" si="9"/>
        <v>8.6057692307692293E-3</v>
      </c>
      <c r="V42">
        <f t="shared" si="10"/>
        <v>0.17899999999999999</v>
      </c>
      <c r="W42">
        <f t="shared" si="11"/>
        <v>5.2631578947368411E-2</v>
      </c>
    </row>
    <row r="43" spans="1:23" x14ac:dyDescent="0.25">
      <c r="A43" s="2">
        <v>41</v>
      </c>
      <c r="B43" s="2">
        <v>40.561</v>
      </c>
      <c r="C43" s="2">
        <v>0.14599999999999999</v>
      </c>
      <c r="D43" s="2">
        <v>-9.6000000000000002E-2</v>
      </c>
      <c r="E43" s="2">
        <v>194.64856</v>
      </c>
      <c r="H43" s="54">
        <f t="shared" si="0"/>
        <v>0.189</v>
      </c>
      <c r="I43" s="54">
        <f t="shared" si="1"/>
        <v>1.1999999999999997E-2</v>
      </c>
      <c r="K43" s="54">
        <f t="shared" si="2"/>
        <v>1.0000000000000009E-3</v>
      </c>
      <c r="L43" s="54">
        <f t="shared" si="3"/>
        <v>1.0000000000000009E-3</v>
      </c>
      <c r="M43">
        <f t="shared" si="4"/>
        <v>0.78539816339744828</v>
      </c>
      <c r="N43">
        <f t="shared" si="5"/>
        <v>45</v>
      </c>
      <c r="P43">
        <f>I43/'Shear box'!$F$8</f>
        <v>5.7416267942583723E-4</v>
      </c>
      <c r="Q43">
        <f t="shared" si="6"/>
        <v>209</v>
      </c>
      <c r="R43">
        <f t="shared" si="7"/>
        <v>208.87999999999997</v>
      </c>
      <c r="S43">
        <f t="shared" si="12"/>
        <v>5.7416267942600463E-4</v>
      </c>
      <c r="T43">
        <f t="shared" si="9"/>
        <v>9.0865384615384619E-3</v>
      </c>
      <c r="V43">
        <f t="shared" si="10"/>
        <v>0.189</v>
      </c>
      <c r="W43">
        <f t="shared" si="11"/>
        <v>5.7416267942583726E-2</v>
      </c>
    </row>
    <row r="44" spans="1:23" x14ac:dyDescent="0.25">
      <c r="A44" s="2">
        <v>42</v>
      </c>
      <c r="B44" s="2">
        <v>41.561</v>
      </c>
      <c r="C44" s="2">
        <v>0.156</v>
      </c>
      <c r="D44" s="2">
        <v>-9.5000000000000001E-2</v>
      </c>
      <c r="E44" s="2">
        <v>196.24404000000001</v>
      </c>
      <c r="H44" s="54">
        <f t="shared" si="0"/>
        <v>0.19900000000000001</v>
      </c>
      <c r="I44" s="54">
        <f t="shared" si="1"/>
        <v>1.2999999999999998E-2</v>
      </c>
      <c r="K44" s="54">
        <f t="shared" si="2"/>
        <v>0</v>
      </c>
      <c r="L44" s="54">
        <f t="shared" si="3"/>
        <v>0</v>
      </c>
      <c r="M44" t="e">
        <f t="shared" si="4"/>
        <v>#DIV/0!</v>
      </c>
      <c r="N44" t="e">
        <f t="shared" si="5"/>
        <v>#DIV/0!</v>
      </c>
      <c r="P44">
        <f>I44/'Shear box'!$F$8</f>
        <v>6.2200956937799037E-4</v>
      </c>
      <c r="Q44">
        <f t="shared" si="6"/>
        <v>209</v>
      </c>
      <c r="R44">
        <f t="shared" si="7"/>
        <v>208.86999999999998</v>
      </c>
      <c r="S44">
        <f t="shared" si="12"/>
        <v>6.2200956937807916E-4</v>
      </c>
      <c r="T44">
        <f t="shared" si="9"/>
        <v>9.5673076923076927E-3</v>
      </c>
      <c r="V44">
        <f t="shared" si="10"/>
        <v>0.19900000000000001</v>
      </c>
      <c r="W44">
        <f t="shared" si="11"/>
        <v>6.2200956937799035E-2</v>
      </c>
    </row>
    <row r="45" spans="1:23" x14ac:dyDescent="0.25">
      <c r="A45" s="2">
        <v>43</v>
      </c>
      <c r="B45" s="2">
        <v>42.561</v>
      </c>
      <c r="C45" s="2">
        <v>0.16400000000000001</v>
      </c>
      <c r="D45" s="2">
        <v>-9.5000000000000001E-2</v>
      </c>
      <c r="E45" s="2">
        <v>197.83951999999999</v>
      </c>
      <c r="H45" s="54">
        <f t="shared" si="0"/>
        <v>0.20700000000000002</v>
      </c>
      <c r="I45" s="54">
        <f t="shared" si="1"/>
        <v>1.2999999999999998E-2</v>
      </c>
      <c r="K45" s="54">
        <f t="shared" si="2"/>
        <v>1.0000000000000009E-3</v>
      </c>
      <c r="L45" s="54">
        <f t="shared" si="3"/>
        <v>1.0000000000000009E-3</v>
      </c>
      <c r="M45">
        <f t="shared" si="4"/>
        <v>0.78539816339744828</v>
      </c>
      <c r="N45">
        <f t="shared" si="5"/>
        <v>45</v>
      </c>
      <c r="P45">
        <f>I45/'Shear box'!$F$8</f>
        <v>6.2200956937799037E-4</v>
      </c>
      <c r="Q45">
        <f t="shared" si="6"/>
        <v>209</v>
      </c>
      <c r="R45">
        <f t="shared" si="7"/>
        <v>208.86999999999998</v>
      </c>
      <c r="S45">
        <f t="shared" si="12"/>
        <v>6.2200956937807916E-4</v>
      </c>
      <c r="T45">
        <f t="shared" si="9"/>
        <v>9.951923076923077E-3</v>
      </c>
      <c r="V45">
        <f t="shared" si="10"/>
        <v>0.20700000000000002</v>
      </c>
      <c r="W45">
        <f t="shared" si="11"/>
        <v>6.2200956937799035E-2</v>
      </c>
    </row>
    <row r="46" spans="1:23" x14ac:dyDescent="0.25">
      <c r="A46" s="2">
        <v>44</v>
      </c>
      <c r="B46" s="2">
        <v>43.561</v>
      </c>
      <c r="C46" s="2">
        <v>0.17499999999999999</v>
      </c>
      <c r="D46" s="2">
        <v>-9.4E-2</v>
      </c>
      <c r="E46" s="2">
        <v>199.435</v>
      </c>
      <c r="H46" s="54">
        <f t="shared" si="0"/>
        <v>0.21799999999999997</v>
      </c>
      <c r="I46" s="54">
        <f t="shared" si="1"/>
        <v>1.3999999999999999E-2</v>
      </c>
      <c r="K46" s="54">
        <f t="shared" si="2"/>
        <v>1.0000000000000009E-3</v>
      </c>
      <c r="L46" s="54">
        <f t="shared" si="3"/>
        <v>1.0000000000000009E-3</v>
      </c>
      <c r="M46">
        <f t="shared" si="4"/>
        <v>0.78539816339744828</v>
      </c>
      <c r="N46">
        <f t="shared" si="5"/>
        <v>45</v>
      </c>
      <c r="P46">
        <f>I46/'Shear box'!$F$8</f>
        <v>6.6985645933014351E-4</v>
      </c>
      <c r="Q46">
        <f t="shared" si="6"/>
        <v>209</v>
      </c>
      <c r="R46">
        <f t="shared" si="7"/>
        <v>208.86</v>
      </c>
      <c r="S46">
        <f t="shared" si="12"/>
        <v>6.6985645933004268E-4</v>
      </c>
      <c r="T46">
        <f t="shared" si="9"/>
        <v>1.0480769230769229E-2</v>
      </c>
      <c r="V46">
        <f t="shared" si="10"/>
        <v>0.21799999999999997</v>
      </c>
      <c r="W46">
        <f t="shared" si="11"/>
        <v>6.6985645933014357E-2</v>
      </c>
    </row>
    <row r="47" spans="1:23" x14ac:dyDescent="0.25">
      <c r="A47" s="2">
        <v>45</v>
      </c>
      <c r="B47" s="2">
        <v>44.561</v>
      </c>
      <c r="C47" s="2">
        <v>0.183</v>
      </c>
      <c r="D47" s="2">
        <v>-9.2999999999999999E-2</v>
      </c>
      <c r="E47" s="2">
        <v>201.03048000000001</v>
      </c>
      <c r="H47" s="54">
        <f t="shared" si="0"/>
        <v>0.22599999999999998</v>
      </c>
      <c r="I47" s="54">
        <f t="shared" si="1"/>
        <v>1.4999999999999999E-2</v>
      </c>
      <c r="K47" s="54">
        <f t="shared" si="2"/>
        <v>1.0000000000000009E-3</v>
      </c>
      <c r="L47" s="54">
        <f t="shared" si="3"/>
        <v>1.0000000000000009E-3</v>
      </c>
      <c r="M47">
        <f t="shared" si="4"/>
        <v>0.78539816339744828</v>
      </c>
      <c r="N47">
        <f t="shared" si="5"/>
        <v>45</v>
      </c>
      <c r="P47">
        <f>I47/'Shear box'!$F$8</f>
        <v>7.1770334928229664E-4</v>
      </c>
      <c r="Q47">
        <f t="shared" si="6"/>
        <v>209</v>
      </c>
      <c r="R47">
        <f t="shared" si="7"/>
        <v>208.84999999999997</v>
      </c>
      <c r="S47">
        <f t="shared" si="12"/>
        <v>7.1770334928245028E-4</v>
      </c>
      <c r="T47">
        <f t="shared" si="9"/>
        <v>1.0865384615384614E-2</v>
      </c>
      <c r="V47">
        <f t="shared" si="10"/>
        <v>0.22599999999999998</v>
      </c>
      <c r="W47">
        <f t="shared" si="11"/>
        <v>7.1770334928229665E-2</v>
      </c>
    </row>
    <row r="48" spans="1:23" x14ac:dyDescent="0.25">
      <c r="A48" s="2">
        <v>46</v>
      </c>
      <c r="B48" s="2">
        <v>45.561</v>
      </c>
      <c r="C48" s="2">
        <v>0.193</v>
      </c>
      <c r="D48" s="2">
        <v>-9.1999999999999998E-2</v>
      </c>
      <c r="E48" s="2">
        <v>202.62595999999999</v>
      </c>
      <c r="H48" s="54">
        <f t="shared" si="0"/>
        <v>0.23599999999999999</v>
      </c>
      <c r="I48" s="54">
        <f t="shared" si="1"/>
        <v>1.6E-2</v>
      </c>
      <c r="K48" s="54">
        <f t="shared" si="2"/>
        <v>1.0000000000000009E-3</v>
      </c>
      <c r="L48" s="54">
        <f t="shared" si="3"/>
        <v>1.0000000000000009E-3</v>
      </c>
      <c r="M48">
        <f t="shared" si="4"/>
        <v>0.78539816339744828</v>
      </c>
      <c r="N48">
        <f t="shared" si="5"/>
        <v>45</v>
      </c>
      <c r="P48">
        <f>I48/'Shear box'!$F$8</f>
        <v>7.6555023923444978E-4</v>
      </c>
      <c r="Q48">
        <f t="shared" si="6"/>
        <v>209</v>
      </c>
      <c r="R48">
        <f t="shared" si="7"/>
        <v>208.84</v>
      </c>
      <c r="S48">
        <f t="shared" si="12"/>
        <v>7.6555023923441379E-4</v>
      </c>
      <c r="T48">
        <f t="shared" si="9"/>
        <v>1.1346153846153844E-2</v>
      </c>
      <c r="V48">
        <f t="shared" si="10"/>
        <v>0.23599999999999996</v>
      </c>
      <c r="W48">
        <f t="shared" si="11"/>
        <v>7.6555023923444973E-2</v>
      </c>
    </row>
    <row r="49" spans="1:23" x14ac:dyDescent="0.25">
      <c r="A49" s="2">
        <v>47</v>
      </c>
      <c r="B49" s="2">
        <v>46.561</v>
      </c>
      <c r="C49" s="2">
        <v>0.20100000000000001</v>
      </c>
      <c r="D49" s="2">
        <v>-9.0999999999999998E-2</v>
      </c>
      <c r="E49" s="2">
        <v>202.62595999999999</v>
      </c>
      <c r="H49" s="54">
        <f t="shared" si="0"/>
        <v>0.24399999999999999</v>
      </c>
      <c r="I49" s="54">
        <f t="shared" si="1"/>
        <v>1.7000000000000001E-2</v>
      </c>
      <c r="K49" s="54">
        <f t="shared" si="2"/>
        <v>1.0000000000000009E-3</v>
      </c>
      <c r="L49" s="54">
        <f t="shared" si="3"/>
        <v>1.0000000000000009E-3</v>
      </c>
      <c r="M49">
        <f t="shared" si="4"/>
        <v>0.78539816339744828</v>
      </c>
      <c r="N49">
        <f t="shared" si="5"/>
        <v>45</v>
      </c>
      <c r="P49">
        <f>I49/'Shear box'!$F$8</f>
        <v>8.1339712918660303E-4</v>
      </c>
      <c r="Q49">
        <f t="shared" si="6"/>
        <v>209</v>
      </c>
      <c r="R49">
        <f t="shared" si="7"/>
        <v>208.83</v>
      </c>
      <c r="S49">
        <f t="shared" si="12"/>
        <v>8.1339712918648832E-4</v>
      </c>
      <c r="T49">
        <f t="shared" si="9"/>
        <v>1.173076923076923E-2</v>
      </c>
      <c r="V49">
        <f t="shared" si="10"/>
        <v>0.24399999999999999</v>
      </c>
      <c r="W49">
        <f t="shared" si="11"/>
        <v>8.1339712918660309E-2</v>
      </c>
    </row>
    <row r="50" spans="1:23" x14ac:dyDescent="0.25">
      <c r="A50" s="2">
        <v>48</v>
      </c>
      <c r="B50" s="2">
        <v>47.561</v>
      </c>
      <c r="C50" s="2">
        <v>0.21199999999999999</v>
      </c>
      <c r="D50" s="2">
        <v>-0.09</v>
      </c>
      <c r="E50" s="2">
        <v>205.81692000000001</v>
      </c>
      <c r="H50" s="54">
        <f t="shared" si="0"/>
        <v>0.255</v>
      </c>
      <c r="I50" s="54">
        <f t="shared" si="1"/>
        <v>1.8000000000000002E-2</v>
      </c>
      <c r="K50" s="54">
        <f t="shared" si="2"/>
        <v>1.0000000000000009E-3</v>
      </c>
      <c r="L50" s="54">
        <f t="shared" si="3"/>
        <v>1.0000000000000009E-3</v>
      </c>
      <c r="M50">
        <f t="shared" si="4"/>
        <v>0.78539816339744828</v>
      </c>
      <c r="N50">
        <f t="shared" si="5"/>
        <v>45</v>
      </c>
      <c r="P50">
        <f>I50/'Shear box'!$F$8</f>
        <v>8.6124401913875617E-4</v>
      </c>
      <c r="Q50">
        <f t="shared" si="6"/>
        <v>209</v>
      </c>
      <c r="R50">
        <f t="shared" si="7"/>
        <v>208.81999999999996</v>
      </c>
      <c r="S50">
        <f t="shared" si="12"/>
        <v>8.6124401913889592E-4</v>
      </c>
      <c r="T50">
        <f t="shared" si="9"/>
        <v>1.2259615384615384E-2</v>
      </c>
      <c r="V50">
        <f t="shared" si="10"/>
        <v>0.255</v>
      </c>
      <c r="W50">
        <f t="shared" si="11"/>
        <v>8.6124401913875617E-2</v>
      </c>
    </row>
    <row r="51" spans="1:23" x14ac:dyDescent="0.25">
      <c r="A51" s="2">
        <v>49</v>
      </c>
      <c r="B51" s="2">
        <v>48.561</v>
      </c>
      <c r="C51" s="2">
        <v>0.22</v>
      </c>
      <c r="D51" s="2">
        <v>-8.8999999999999996E-2</v>
      </c>
      <c r="E51" s="2">
        <v>207.41239999999999</v>
      </c>
      <c r="H51" s="54">
        <f t="shared" si="0"/>
        <v>0.26300000000000001</v>
      </c>
      <c r="I51" s="54">
        <f t="shared" si="1"/>
        <v>1.9000000000000003E-2</v>
      </c>
      <c r="K51" s="54">
        <f t="shared" si="2"/>
        <v>1.0000000000000009E-3</v>
      </c>
      <c r="L51" s="54">
        <f t="shared" si="3"/>
        <v>1.0000000000000009E-3</v>
      </c>
      <c r="M51">
        <f t="shared" si="4"/>
        <v>0.78539816339744828</v>
      </c>
      <c r="N51">
        <f t="shared" si="5"/>
        <v>45</v>
      </c>
      <c r="P51">
        <f>I51/'Shear box'!$F$8</f>
        <v>9.0909090909090931E-4</v>
      </c>
      <c r="Q51">
        <f t="shared" si="6"/>
        <v>209</v>
      </c>
      <c r="R51">
        <f t="shared" si="7"/>
        <v>208.81</v>
      </c>
      <c r="S51">
        <f t="shared" si="12"/>
        <v>9.0909090909085943E-4</v>
      </c>
      <c r="T51">
        <f t="shared" si="9"/>
        <v>1.2644230769230769E-2</v>
      </c>
      <c r="V51">
        <f t="shared" si="10"/>
        <v>0.26300000000000001</v>
      </c>
      <c r="W51">
        <f t="shared" si="11"/>
        <v>9.0909090909090925E-2</v>
      </c>
    </row>
    <row r="52" spans="1:23" x14ac:dyDescent="0.25">
      <c r="A52" s="2">
        <v>50</v>
      </c>
      <c r="B52" s="2">
        <v>49.561</v>
      </c>
      <c r="C52" s="2">
        <v>0.23</v>
      </c>
      <c r="D52" s="2">
        <v>-8.7999999999999995E-2</v>
      </c>
      <c r="E52" s="2">
        <v>207.41239999999999</v>
      </c>
      <c r="H52" s="54">
        <f t="shared" si="0"/>
        <v>0.27300000000000002</v>
      </c>
      <c r="I52" s="54">
        <f t="shared" si="1"/>
        <v>2.0000000000000004E-2</v>
      </c>
      <c r="K52" s="54">
        <f t="shared" si="2"/>
        <v>1.0000000000000009E-3</v>
      </c>
      <c r="L52" s="54">
        <f t="shared" si="3"/>
        <v>1.0000000000000009E-3</v>
      </c>
      <c r="M52">
        <f t="shared" si="4"/>
        <v>0.78539816339744828</v>
      </c>
      <c r="N52">
        <f t="shared" si="5"/>
        <v>45</v>
      </c>
      <c r="P52">
        <f>I52/'Shear box'!$F$8</f>
        <v>9.5693779904306245E-4</v>
      </c>
      <c r="Q52">
        <f t="shared" si="6"/>
        <v>209</v>
      </c>
      <c r="R52">
        <f t="shared" si="7"/>
        <v>208.8</v>
      </c>
      <c r="S52">
        <f t="shared" si="12"/>
        <v>9.5693779904304499E-4</v>
      </c>
      <c r="T52">
        <f t="shared" si="9"/>
        <v>1.3125000000000001E-2</v>
      </c>
      <c r="V52">
        <f t="shared" si="10"/>
        <v>0.27300000000000002</v>
      </c>
      <c r="W52">
        <f t="shared" si="11"/>
        <v>9.5693779904306248E-2</v>
      </c>
    </row>
    <row r="53" spans="1:23" x14ac:dyDescent="0.25">
      <c r="A53" s="2">
        <v>51</v>
      </c>
      <c r="B53" s="2">
        <v>50.561</v>
      </c>
      <c r="C53" s="2">
        <v>0.23799999999999999</v>
      </c>
      <c r="D53" s="2">
        <v>-8.6999999999999994E-2</v>
      </c>
      <c r="E53" s="2">
        <v>209.00788</v>
      </c>
      <c r="H53" s="54">
        <f t="shared" si="0"/>
        <v>0.28099999999999997</v>
      </c>
      <c r="I53" s="54">
        <f t="shared" si="1"/>
        <v>2.1000000000000005E-2</v>
      </c>
      <c r="K53" s="54">
        <f t="shared" si="2"/>
        <v>1.0000000000000009E-3</v>
      </c>
      <c r="L53" s="54">
        <f t="shared" si="3"/>
        <v>1.0000000000000009E-3</v>
      </c>
      <c r="M53">
        <f t="shared" si="4"/>
        <v>0.78539816339744828</v>
      </c>
      <c r="N53">
        <f t="shared" si="5"/>
        <v>45</v>
      </c>
      <c r="P53">
        <f>I53/'Shear box'!$F$8</f>
        <v>1.0047846889952156E-3</v>
      </c>
      <c r="Q53">
        <f t="shared" si="6"/>
        <v>209</v>
      </c>
      <c r="R53">
        <f t="shared" si="7"/>
        <v>208.78999999999996</v>
      </c>
      <c r="S53">
        <f t="shared" si="12"/>
        <v>1.0047846889953416E-3</v>
      </c>
      <c r="T53">
        <f t="shared" si="9"/>
        <v>1.3509615384615382E-2</v>
      </c>
      <c r="V53">
        <f t="shared" si="10"/>
        <v>0.28099999999999997</v>
      </c>
      <c r="W53">
        <f t="shared" si="11"/>
        <v>0.10047846889952156</v>
      </c>
    </row>
    <row r="54" spans="1:23" x14ac:dyDescent="0.25">
      <c r="A54" s="2">
        <v>52</v>
      </c>
      <c r="B54" s="2">
        <v>51.561</v>
      </c>
      <c r="C54" s="2">
        <v>0.25</v>
      </c>
      <c r="D54" s="2">
        <v>-8.5999999999999993E-2</v>
      </c>
      <c r="E54" s="2">
        <v>210.60336000000001</v>
      </c>
      <c r="H54" s="54">
        <f t="shared" si="0"/>
        <v>0.29299999999999998</v>
      </c>
      <c r="I54" s="54">
        <f t="shared" si="1"/>
        <v>2.2000000000000006E-2</v>
      </c>
      <c r="K54" s="54">
        <f t="shared" si="2"/>
        <v>9.9999999999998701E-4</v>
      </c>
      <c r="L54" s="54">
        <f t="shared" si="3"/>
        <v>9.9999999999998701E-4</v>
      </c>
      <c r="M54">
        <f t="shared" si="4"/>
        <v>0.78539816339744828</v>
      </c>
      <c r="N54">
        <f t="shared" si="5"/>
        <v>45</v>
      </c>
      <c r="P54">
        <f>I54/'Shear box'!$F$8</f>
        <v>1.0526315789473688E-3</v>
      </c>
      <c r="Q54">
        <f t="shared" si="6"/>
        <v>209</v>
      </c>
      <c r="R54">
        <f t="shared" si="7"/>
        <v>208.78</v>
      </c>
      <c r="S54">
        <f t="shared" si="12"/>
        <v>1.0526315789474161E-3</v>
      </c>
      <c r="T54">
        <f t="shared" si="9"/>
        <v>1.4086538461538459E-2</v>
      </c>
      <c r="V54">
        <f t="shared" si="10"/>
        <v>0.29299999999999998</v>
      </c>
      <c r="W54">
        <f t="shared" si="11"/>
        <v>0.10526315789473688</v>
      </c>
    </row>
    <row r="55" spans="1:23" x14ac:dyDescent="0.25">
      <c r="A55" s="2">
        <v>53</v>
      </c>
      <c r="B55" s="2">
        <v>52.561</v>
      </c>
      <c r="C55" s="2">
        <v>0.25800000000000001</v>
      </c>
      <c r="D55" s="2">
        <v>-8.5000000000000006E-2</v>
      </c>
      <c r="E55" s="2">
        <v>212.19883999999999</v>
      </c>
      <c r="H55" s="54">
        <f t="shared" si="0"/>
        <v>0.30099999999999999</v>
      </c>
      <c r="I55" s="54">
        <f t="shared" si="1"/>
        <v>2.2999999999999993E-2</v>
      </c>
      <c r="K55" s="54">
        <f t="shared" si="2"/>
        <v>1.0000000000000009E-3</v>
      </c>
      <c r="L55" s="54">
        <f t="shared" si="3"/>
        <v>1.0000000000000009E-3</v>
      </c>
      <c r="M55">
        <f t="shared" si="4"/>
        <v>0.78539816339744828</v>
      </c>
      <c r="N55">
        <f t="shared" si="5"/>
        <v>45</v>
      </c>
      <c r="P55">
        <f>I55/'Shear box'!$F$8</f>
        <v>1.1004784688995212E-3</v>
      </c>
      <c r="Q55">
        <f t="shared" si="6"/>
        <v>209</v>
      </c>
      <c r="R55">
        <f t="shared" si="7"/>
        <v>208.77</v>
      </c>
      <c r="S55">
        <f t="shared" si="12"/>
        <v>1.1004784688994906E-3</v>
      </c>
      <c r="T55">
        <f t="shared" si="9"/>
        <v>1.4471153846153845E-2</v>
      </c>
      <c r="V55">
        <f t="shared" si="10"/>
        <v>0.30099999999999999</v>
      </c>
      <c r="W55">
        <f t="shared" si="11"/>
        <v>0.11004784688995212</v>
      </c>
    </row>
    <row r="56" spans="1:23" x14ac:dyDescent="0.25">
      <c r="A56" s="2">
        <v>54</v>
      </c>
      <c r="B56" s="2">
        <v>53.561</v>
      </c>
      <c r="C56" s="2">
        <v>0.26900000000000002</v>
      </c>
      <c r="D56" s="2">
        <v>-8.4000000000000005E-2</v>
      </c>
      <c r="E56" s="2">
        <v>212.19883999999999</v>
      </c>
      <c r="H56" s="54">
        <f t="shared" si="0"/>
        <v>0.312</v>
      </c>
      <c r="I56" s="54">
        <f t="shared" si="1"/>
        <v>2.3999999999999994E-2</v>
      </c>
      <c r="K56" s="54">
        <f t="shared" si="2"/>
        <v>1.0000000000000009E-3</v>
      </c>
      <c r="L56" s="54">
        <f t="shared" si="3"/>
        <v>1.0000000000000009E-3</v>
      </c>
      <c r="M56">
        <f t="shared" si="4"/>
        <v>0.78539816339744828</v>
      </c>
      <c r="N56">
        <f t="shared" si="5"/>
        <v>45</v>
      </c>
      <c r="P56">
        <f>I56/'Shear box'!$F$8</f>
        <v>1.1483253588516745E-3</v>
      </c>
      <c r="Q56">
        <f t="shared" si="6"/>
        <v>209</v>
      </c>
      <c r="R56">
        <f t="shared" si="7"/>
        <v>208.75999999999996</v>
      </c>
      <c r="S56">
        <f t="shared" si="12"/>
        <v>1.1483253588518982E-3</v>
      </c>
      <c r="T56">
        <f t="shared" si="9"/>
        <v>1.4999999999999999E-2</v>
      </c>
      <c r="V56">
        <f t="shared" si="10"/>
        <v>0.312</v>
      </c>
      <c r="W56">
        <f t="shared" si="11"/>
        <v>0.11483253588516745</v>
      </c>
    </row>
    <row r="57" spans="1:23" x14ac:dyDescent="0.25">
      <c r="A57" s="2">
        <v>55</v>
      </c>
      <c r="B57" s="2">
        <v>54.561</v>
      </c>
      <c r="C57" s="2">
        <v>0.28000000000000003</v>
      </c>
      <c r="D57" s="2">
        <v>-8.3000000000000004E-2</v>
      </c>
      <c r="E57" s="2">
        <v>213.79432</v>
      </c>
      <c r="H57" s="54">
        <f t="shared" si="0"/>
        <v>0.32300000000000001</v>
      </c>
      <c r="I57" s="54">
        <f t="shared" si="1"/>
        <v>2.4999999999999994E-2</v>
      </c>
      <c r="K57" s="54">
        <f t="shared" si="2"/>
        <v>2.0000000000000018E-3</v>
      </c>
      <c r="L57" s="54">
        <f t="shared" si="3"/>
        <v>2.0000000000000018E-3</v>
      </c>
      <c r="M57">
        <f t="shared" si="4"/>
        <v>0.78539816339744828</v>
      </c>
      <c r="N57">
        <f t="shared" si="5"/>
        <v>45</v>
      </c>
      <c r="P57">
        <f>I57/'Shear box'!$F$8</f>
        <v>1.1961722488038275E-3</v>
      </c>
      <c r="Q57">
        <f t="shared" si="6"/>
        <v>209</v>
      </c>
      <c r="R57">
        <f t="shared" si="7"/>
        <v>208.75</v>
      </c>
      <c r="S57">
        <f t="shared" si="12"/>
        <v>1.1961722488038617E-3</v>
      </c>
      <c r="T57">
        <f t="shared" si="9"/>
        <v>1.5528846153846153E-2</v>
      </c>
      <c r="V57">
        <f t="shared" si="10"/>
        <v>0.32300000000000001</v>
      </c>
      <c r="W57">
        <f t="shared" si="11"/>
        <v>0.11961722488038275</v>
      </c>
    </row>
    <row r="58" spans="1:23" x14ac:dyDescent="0.25">
      <c r="A58" s="2">
        <v>56</v>
      </c>
      <c r="B58" s="2">
        <v>55.561</v>
      </c>
      <c r="C58" s="2">
        <v>0.28799999999999998</v>
      </c>
      <c r="D58" s="2">
        <v>-8.1000000000000003E-2</v>
      </c>
      <c r="E58" s="2">
        <v>213.79432</v>
      </c>
      <c r="H58" s="54">
        <f t="shared" si="0"/>
        <v>0.33099999999999996</v>
      </c>
      <c r="I58" s="54">
        <f t="shared" si="1"/>
        <v>2.6999999999999996E-2</v>
      </c>
      <c r="K58" s="54">
        <f t="shared" si="2"/>
        <v>1.0000000000000009E-3</v>
      </c>
      <c r="L58" s="54">
        <f t="shared" si="3"/>
        <v>1.0000000000000009E-3</v>
      </c>
      <c r="M58">
        <f t="shared" si="4"/>
        <v>0.78539816339744828</v>
      </c>
      <c r="N58">
        <f t="shared" si="5"/>
        <v>45</v>
      </c>
      <c r="P58">
        <f>I58/'Shear box'!$F$8</f>
        <v>1.291866028708134E-3</v>
      </c>
      <c r="Q58">
        <f t="shared" si="6"/>
        <v>209</v>
      </c>
      <c r="R58">
        <f t="shared" si="7"/>
        <v>208.72999999999996</v>
      </c>
      <c r="S58">
        <f t="shared" si="12"/>
        <v>1.2918660287083439E-3</v>
      </c>
      <c r="T58">
        <f t="shared" si="9"/>
        <v>1.5913461538461536E-2</v>
      </c>
      <c r="V58">
        <f t="shared" si="10"/>
        <v>0.33099999999999996</v>
      </c>
      <c r="W58">
        <f t="shared" si="11"/>
        <v>0.12918660287081341</v>
      </c>
    </row>
    <row r="59" spans="1:23" x14ac:dyDescent="0.25">
      <c r="A59" s="2">
        <v>57</v>
      </c>
      <c r="B59" s="2">
        <v>56.561</v>
      </c>
      <c r="C59" s="2">
        <v>0.29899999999999999</v>
      </c>
      <c r="D59" s="2">
        <v>-0.08</v>
      </c>
      <c r="E59" s="2">
        <v>215.38980000000001</v>
      </c>
      <c r="H59" s="54">
        <f t="shared" si="0"/>
        <v>0.34199999999999997</v>
      </c>
      <c r="I59" s="54">
        <f t="shared" si="1"/>
        <v>2.7999999999999997E-2</v>
      </c>
      <c r="K59" s="54">
        <f t="shared" si="2"/>
        <v>1.0000000000000009E-3</v>
      </c>
      <c r="L59" s="54">
        <f t="shared" si="3"/>
        <v>1.0000000000000009E-3</v>
      </c>
      <c r="M59">
        <f t="shared" si="4"/>
        <v>0.78539816339744828</v>
      </c>
      <c r="N59">
        <f t="shared" si="5"/>
        <v>45</v>
      </c>
      <c r="P59">
        <f>I59/'Shear box'!$F$8</f>
        <v>1.339712918660287E-3</v>
      </c>
      <c r="Q59">
        <f t="shared" si="6"/>
        <v>209</v>
      </c>
      <c r="R59">
        <f t="shared" si="7"/>
        <v>208.72</v>
      </c>
      <c r="S59">
        <f t="shared" si="12"/>
        <v>1.3397129186603074E-3</v>
      </c>
      <c r="T59">
        <f t="shared" si="9"/>
        <v>1.644230769230769E-2</v>
      </c>
      <c r="V59">
        <f t="shared" si="10"/>
        <v>0.34199999999999997</v>
      </c>
      <c r="W59">
        <f t="shared" si="11"/>
        <v>0.13397129186602871</v>
      </c>
    </row>
    <row r="60" spans="1:23" x14ac:dyDescent="0.25">
      <c r="A60" s="2">
        <v>58</v>
      </c>
      <c r="B60" s="2">
        <v>57.561</v>
      </c>
      <c r="C60" s="2">
        <v>0.307</v>
      </c>
      <c r="D60" s="2">
        <v>-7.9000000000000001E-2</v>
      </c>
      <c r="E60" s="2">
        <v>216.98527999999999</v>
      </c>
      <c r="H60" s="54">
        <f t="shared" si="0"/>
        <v>0.35</v>
      </c>
      <c r="I60" s="54">
        <f t="shared" si="1"/>
        <v>2.8999999999999998E-2</v>
      </c>
      <c r="K60" s="54">
        <f t="shared" si="2"/>
        <v>1.0000000000000009E-3</v>
      </c>
      <c r="L60" s="54">
        <f t="shared" si="3"/>
        <v>1.0000000000000009E-3</v>
      </c>
      <c r="M60">
        <f t="shared" si="4"/>
        <v>0.78539816339744828</v>
      </c>
      <c r="N60">
        <f t="shared" si="5"/>
        <v>45</v>
      </c>
      <c r="P60">
        <f>I60/'Shear box'!$F$8</f>
        <v>1.3875598086124403E-3</v>
      </c>
      <c r="Q60">
        <f t="shared" si="6"/>
        <v>209</v>
      </c>
      <c r="R60">
        <f t="shared" si="7"/>
        <v>208.71</v>
      </c>
      <c r="S60">
        <f t="shared" si="12"/>
        <v>1.3875598086123819E-3</v>
      </c>
      <c r="T60">
        <f t="shared" si="9"/>
        <v>1.6826923076923076E-2</v>
      </c>
      <c r="V60">
        <f t="shared" si="10"/>
        <v>0.35</v>
      </c>
      <c r="W60">
        <f t="shared" si="11"/>
        <v>0.13875598086124402</v>
      </c>
    </row>
    <row r="61" spans="1:23" x14ac:dyDescent="0.25">
      <c r="A61" s="2">
        <v>59</v>
      </c>
      <c r="B61" s="2">
        <v>58.561</v>
      </c>
      <c r="C61" s="2">
        <v>0.318</v>
      </c>
      <c r="D61" s="2">
        <v>-7.8E-2</v>
      </c>
      <c r="E61" s="2">
        <v>216.98527999999999</v>
      </c>
      <c r="H61" s="54">
        <f t="shared" si="0"/>
        <v>0.36099999999999999</v>
      </c>
      <c r="I61" s="54">
        <f t="shared" si="1"/>
        <v>0.03</v>
      </c>
      <c r="K61" s="54">
        <f t="shared" si="2"/>
        <v>1.0000000000000009E-3</v>
      </c>
      <c r="L61" s="54">
        <f t="shared" si="3"/>
        <v>1.0000000000000009E-3</v>
      </c>
      <c r="M61">
        <f t="shared" si="4"/>
        <v>0.78539816339744828</v>
      </c>
      <c r="N61">
        <f t="shared" si="5"/>
        <v>45</v>
      </c>
      <c r="P61">
        <f>I61/'Shear box'!$F$8</f>
        <v>1.4354066985645933E-3</v>
      </c>
      <c r="Q61">
        <f t="shared" si="6"/>
        <v>209</v>
      </c>
      <c r="R61">
        <f t="shared" si="7"/>
        <v>208.69999999999996</v>
      </c>
      <c r="S61">
        <f t="shared" si="12"/>
        <v>1.4354066985647895E-3</v>
      </c>
      <c r="T61">
        <f t="shared" si="9"/>
        <v>1.735576923076923E-2</v>
      </c>
      <c r="V61">
        <f t="shared" si="10"/>
        <v>0.36099999999999999</v>
      </c>
      <c r="W61">
        <f t="shared" si="11"/>
        <v>0.14354066985645933</v>
      </c>
    </row>
    <row r="62" spans="1:23" x14ac:dyDescent="0.25">
      <c r="A62" s="2">
        <v>60</v>
      </c>
      <c r="B62" s="2">
        <v>59.561</v>
      </c>
      <c r="C62" s="2">
        <v>0.32900000000000001</v>
      </c>
      <c r="D62" s="2">
        <v>-7.6999999999999999E-2</v>
      </c>
      <c r="E62" s="2">
        <v>218.58076</v>
      </c>
      <c r="H62" s="54">
        <f t="shared" si="0"/>
        <v>0.372</v>
      </c>
      <c r="I62" s="54">
        <f t="shared" si="1"/>
        <v>3.1E-2</v>
      </c>
      <c r="K62" s="54">
        <f t="shared" si="2"/>
        <v>1.0000000000000009E-3</v>
      </c>
      <c r="L62" s="54">
        <f t="shared" si="3"/>
        <v>1.0000000000000009E-3</v>
      </c>
      <c r="M62">
        <f t="shared" si="4"/>
        <v>0.78539816339744828</v>
      </c>
      <c r="N62">
        <f t="shared" si="5"/>
        <v>45</v>
      </c>
      <c r="P62">
        <f>I62/'Shear box'!$F$8</f>
        <v>1.4832535885167465E-3</v>
      </c>
      <c r="Q62">
        <f t="shared" si="6"/>
        <v>209</v>
      </c>
      <c r="R62">
        <f t="shared" si="7"/>
        <v>208.69</v>
      </c>
      <c r="S62">
        <f t="shared" si="12"/>
        <v>1.483253588516753E-3</v>
      </c>
      <c r="T62">
        <f t="shared" si="9"/>
        <v>1.7884615384615384E-2</v>
      </c>
      <c r="V62">
        <f t="shared" si="10"/>
        <v>0.372</v>
      </c>
      <c r="W62">
        <f t="shared" si="11"/>
        <v>0.14832535885167467</v>
      </c>
    </row>
    <row r="63" spans="1:23" x14ac:dyDescent="0.25">
      <c r="A63" s="2">
        <v>61</v>
      </c>
      <c r="B63" s="2">
        <v>60.561</v>
      </c>
      <c r="C63" s="2">
        <v>0.33800000000000002</v>
      </c>
      <c r="D63" s="2">
        <v>-7.5999999999999998E-2</v>
      </c>
      <c r="E63" s="2">
        <v>220.17624000000001</v>
      </c>
      <c r="H63" s="54">
        <f t="shared" si="0"/>
        <v>0.38100000000000001</v>
      </c>
      <c r="I63" s="54">
        <f t="shared" si="1"/>
        <v>3.2000000000000001E-2</v>
      </c>
      <c r="K63" s="54">
        <f t="shared" si="2"/>
        <v>1.0000000000000009E-3</v>
      </c>
      <c r="L63" s="54">
        <f t="shared" si="3"/>
        <v>1.0000000000000009E-3</v>
      </c>
      <c r="M63">
        <f t="shared" si="4"/>
        <v>0.78539816339744828</v>
      </c>
      <c r="N63">
        <f t="shared" si="5"/>
        <v>45</v>
      </c>
      <c r="P63">
        <f>I63/'Shear box'!$F$8</f>
        <v>1.5311004784688996E-3</v>
      </c>
      <c r="Q63">
        <f t="shared" si="6"/>
        <v>209</v>
      </c>
      <c r="R63">
        <f t="shared" si="7"/>
        <v>208.68</v>
      </c>
      <c r="S63">
        <f t="shared" si="12"/>
        <v>1.5311004784688276E-3</v>
      </c>
      <c r="T63">
        <f t="shared" si="9"/>
        <v>1.8317307692307692E-2</v>
      </c>
      <c r="V63">
        <f t="shared" si="10"/>
        <v>0.38100000000000001</v>
      </c>
      <c r="W63">
        <f t="shared" si="11"/>
        <v>0.15311004784688995</v>
      </c>
    </row>
    <row r="64" spans="1:23" x14ac:dyDescent="0.25">
      <c r="A64" s="2">
        <v>62</v>
      </c>
      <c r="B64" s="2">
        <v>61.561</v>
      </c>
      <c r="C64" s="2">
        <v>0.34899999999999998</v>
      </c>
      <c r="D64" s="2">
        <v>-7.4999999999999997E-2</v>
      </c>
      <c r="E64" s="2">
        <v>220.17624000000001</v>
      </c>
      <c r="H64" s="54">
        <f t="shared" si="0"/>
        <v>0.39199999999999996</v>
      </c>
      <c r="I64" s="54">
        <f t="shared" si="1"/>
        <v>3.3000000000000002E-2</v>
      </c>
      <c r="K64" s="54">
        <f t="shared" si="2"/>
        <v>1.0000000000000009E-3</v>
      </c>
      <c r="L64" s="54">
        <f t="shared" si="3"/>
        <v>1.0000000000000009E-3</v>
      </c>
      <c r="M64">
        <f t="shared" si="4"/>
        <v>0.78539816339744828</v>
      </c>
      <c r="N64">
        <f t="shared" si="5"/>
        <v>45</v>
      </c>
      <c r="P64">
        <f>I64/'Shear box'!$F$8</f>
        <v>1.5789473684210528E-3</v>
      </c>
      <c r="Q64">
        <f t="shared" si="6"/>
        <v>209</v>
      </c>
      <c r="R64">
        <f t="shared" si="7"/>
        <v>208.66999999999996</v>
      </c>
      <c r="S64">
        <f t="shared" si="12"/>
        <v>1.5789473684212352E-3</v>
      </c>
      <c r="T64">
        <f t="shared" si="9"/>
        <v>1.8846153846153842E-2</v>
      </c>
      <c r="V64">
        <f t="shared" si="10"/>
        <v>0.39200000000000002</v>
      </c>
      <c r="W64">
        <f t="shared" si="11"/>
        <v>0.15789473684210528</v>
      </c>
    </row>
    <row r="65" spans="1:23" x14ac:dyDescent="0.25">
      <c r="A65" s="2">
        <v>63</v>
      </c>
      <c r="B65" s="2">
        <v>62.561</v>
      </c>
      <c r="C65" s="2">
        <v>0.35699999999999998</v>
      </c>
      <c r="D65" s="2">
        <v>-7.3999999999999996E-2</v>
      </c>
      <c r="E65" s="2">
        <v>221.77171999999999</v>
      </c>
      <c r="H65" s="55">
        <f t="shared" si="0"/>
        <v>0.39999999999999997</v>
      </c>
      <c r="I65" s="55">
        <f t="shared" si="1"/>
        <v>3.4000000000000002E-2</v>
      </c>
      <c r="K65" s="54">
        <f t="shared" si="2"/>
        <v>1.0000000000000009E-3</v>
      </c>
      <c r="L65" s="54">
        <f t="shared" si="3"/>
        <v>1.0000000000000009E-3</v>
      </c>
      <c r="M65">
        <f t="shared" si="4"/>
        <v>0.78539816339744828</v>
      </c>
      <c r="N65">
        <f t="shared" si="5"/>
        <v>45</v>
      </c>
      <c r="P65">
        <f>I65/'Shear box'!$F$8</f>
        <v>1.6267942583732061E-3</v>
      </c>
      <c r="Q65">
        <f t="shared" si="6"/>
        <v>209</v>
      </c>
      <c r="R65">
        <f t="shared" si="7"/>
        <v>208.66</v>
      </c>
      <c r="S65">
        <f t="shared" si="12"/>
        <v>1.6267942583731987E-3</v>
      </c>
      <c r="T65">
        <f t="shared" si="9"/>
        <v>1.9230769230769228E-2</v>
      </c>
      <c r="V65">
        <f t="shared" si="10"/>
        <v>0.4</v>
      </c>
      <c r="W65">
        <f t="shared" si="11"/>
        <v>0.16267942583732062</v>
      </c>
    </row>
    <row r="66" spans="1:23" x14ac:dyDescent="0.25">
      <c r="A66" s="2">
        <v>64</v>
      </c>
      <c r="B66" s="2">
        <v>63.561</v>
      </c>
      <c r="C66" s="2">
        <v>0.36899999999999999</v>
      </c>
      <c r="D66" s="2">
        <v>-7.2999999999999995E-2</v>
      </c>
      <c r="E66" s="2">
        <v>221.77171999999999</v>
      </c>
      <c r="H66" s="54">
        <f t="shared" si="0"/>
        <v>0.41199999999999998</v>
      </c>
      <c r="I66" s="54">
        <f t="shared" si="1"/>
        <v>3.5000000000000003E-2</v>
      </c>
      <c r="K66" s="54">
        <f t="shared" si="2"/>
        <v>2.0000000000000018E-3</v>
      </c>
      <c r="L66" s="54">
        <f t="shared" si="3"/>
        <v>2.0000000000000018E-3</v>
      </c>
      <c r="M66">
        <f t="shared" si="4"/>
        <v>0.78539816339744828</v>
      </c>
      <c r="N66">
        <f t="shared" si="5"/>
        <v>45</v>
      </c>
      <c r="P66">
        <f>I66/'Shear box'!$F$8</f>
        <v>1.6746411483253591E-3</v>
      </c>
      <c r="Q66">
        <f t="shared" si="6"/>
        <v>209</v>
      </c>
      <c r="R66">
        <f t="shared" si="7"/>
        <v>208.64999999999998</v>
      </c>
      <c r="S66">
        <f t="shared" si="12"/>
        <v>1.6746411483254953E-3</v>
      </c>
      <c r="T66">
        <f t="shared" si="9"/>
        <v>1.9807692307692307E-2</v>
      </c>
      <c r="V66">
        <f t="shared" si="10"/>
        <v>0.41199999999999998</v>
      </c>
      <c r="W66">
        <f t="shared" si="11"/>
        <v>0.1674641148325359</v>
      </c>
    </row>
    <row r="67" spans="1:23" x14ac:dyDescent="0.25">
      <c r="A67" s="2">
        <v>65</v>
      </c>
      <c r="B67" s="2">
        <v>64.561000000000007</v>
      </c>
      <c r="C67" s="2">
        <v>0.377</v>
      </c>
      <c r="D67" s="2">
        <v>-7.0999999999999994E-2</v>
      </c>
      <c r="E67" s="2">
        <v>223.3672</v>
      </c>
      <c r="H67" s="54">
        <f t="shared" ref="H67:H130" si="13">C67-C$2</f>
        <v>0.42</v>
      </c>
      <c r="I67" s="54">
        <f t="shared" ref="I67:I130" si="14">D67-$D$2</f>
        <v>3.7000000000000005E-2</v>
      </c>
      <c r="K67" s="54">
        <f t="shared" ref="K67:K130" si="15">I68-I67</f>
        <v>0</v>
      </c>
      <c r="L67" s="54">
        <f t="shared" ref="L67:L130" si="16">I68-I67</f>
        <v>0</v>
      </c>
      <c r="M67" t="e">
        <f t="shared" ref="M67:M130" si="17">ATAN(K67/L67)</f>
        <v>#DIV/0!</v>
      </c>
      <c r="N67" t="e">
        <f t="shared" ref="N67:N130" si="18">M67/PI()*180</f>
        <v>#DIV/0!</v>
      </c>
      <c r="P67">
        <f>I67/'Shear box'!$F$8</f>
        <v>1.7703349282296654E-3</v>
      </c>
      <c r="Q67">
        <f t="shared" ref="Q67:Q130" si="19">(100*100*20.9)/1000</f>
        <v>209</v>
      </c>
      <c r="R67">
        <f t="shared" ref="R67:R130" si="20">(100*100*(20.9-I67))/1000</f>
        <v>208.63</v>
      </c>
      <c r="S67">
        <f t="shared" si="12"/>
        <v>1.7703349282296443E-3</v>
      </c>
      <c r="T67">
        <f t="shared" ref="T67:T130" si="21">H67/20.8</f>
        <v>2.019230769230769E-2</v>
      </c>
      <c r="V67">
        <f t="shared" ref="V67:V130" si="22">H67/100*100</f>
        <v>0.42</v>
      </c>
      <c r="W67">
        <f t="shared" ref="W67:W130" si="23">(I67)/20.9*100</f>
        <v>0.17703349282296654</v>
      </c>
    </row>
    <row r="68" spans="1:23" x14ac:dyDescent="0.25">
      <c r="A68" s="2">
        <v>66</v>
      </c>
      <c r="B68" s="2">
        <v>65.561000000000007</v>
      </c>
      <c r="C68" s="2">
        <v>0.38800000000000001</v>
      </c>
      <c r="D68" s="2">
        <v>-7.0999999999999994E-2</v>
      </c>
      <c r="E68" s="2">
        <v>223.3672</v>
      </c>
      <c r="H68" s="54">
        <f t="shared" si="13"/>
        <v>0.43099999999999999</v>
      </c>
      <c r="I68" s="54">
        <f t="shared" si="14"/>
        <v>3.7000000000000005E-2</v>
      </c>
      <c r="K68" s="54">
        <f t="shared" si="15"/>
        <v>1.9999999999999879E-3</v>
      </c>
      <c r="L68" s="54">
        <f t="shared" si="16"/>
        <v>1.9999999999999879E-3</v>
      </c>
      <c r="M68">
        <f t="shared" si="17"/>
        <v>0.78539816339744828</v>
      </c>
      <c r="N68">
        <f t="shared" si="18"/>
        <v>45</v>
      </c>
      <c r="P68">
        <f>I68/'Shear box'!$F$8</f>
        <v>1.7703349282296654E-3</v>
      </c>
      <c r="Q68">
        <f t="shared" si="19"/>
        <v>209</v>
      </c>
      <c r="R68">
        <f t="shared" si="20"/>
        <v>208.63</v>
      </c>
      <c r="S68">
        <f t="shared" si="12"/>
        <v>1.7703349282296443E-3</v>
      </c>
      <c r="T68">
        <f t="shared" si="21"/>
        <v>2.0721153846153844E-2</v>
      </c>
      <c r="V68">
        <f t="shared" si="22"/>
        <v>0.43099999999999994</v>
      </c>
      <c r="W68">
        <f t="shared" si="23"/>
        <v>0.17703349282296654</v>
      </c>
    </row>
    <row r="69" spans="1:23" x14ac:dyDescent="0.25">
      <c r="A69" s="2">
        <v>67</v>
      </c>
      <c r="B69" s="2">
        <v>66.561000000000007</v>
      </c>
      <c r="C69" s="2">
        <v>0.39900000000000002</v>
      </c>
      <c r="D69" s="2">
        <v>-6.9000000000000006E-2</v>
      </c>
      <c r="E69" s="2">
        <v>224.96268000000001</v>
      </c>
      <c r="H69" s="54">
        <f t="shared" si="13"/>
        <v>0.442</v>
      </c>
      <c r="I69" s="54">
        <f t="shared" si="14"/>
        <v>3.8999999999999993E-2</v>
      </c>
      <c r="K69" s="54">
        <f t="shared" si="15"/>
        <v>1.0000000000000009E-3</v>
      </c>
      <c r="L69" s="54">
        <f t="shared" si="16"/>
        <v>1.0000000000000009E-3</v>
      </c>
      <c r="M69">
        <f t="shared" si="17"/>
        <v>0.78539816339744828</v>
      </c>
      <c r="N69">
        <f t="shared" si="18"/>
        <v>45</v>
      </c>
      <c r="P69">
        <f>I69/'Shear box'!$F$8</f>
        <v>1.866028708133971E-3</v>
      </c>
      <c r="Q69">
        <f t="shared" si="19"/>
        <v>209</v>
      </c>
      <c r="R69">
        <f t="shared" si="20"/>
        <v>208.60999999999996</v>
      </c>
      <c r="S69">
        <f t="shared" si="12"/>
        <v>1.8660287081341265E-3</v>
      </c>
      <c r="T69">
        <f t="shared" si="21"/>
        <v>2.1249999999999998E-2</v>
      </c>
      <c r="V69">
        <f t="shared" si="22"/>
        <v>0.44200000000000006</v>
      </c>
      <c r="W69">
        <f t="shared" si="23"/>
        <v>0.1866028708133971</v>
      </c>
    </row>
    <row r="70" spans="1:23" x14ac:dyDescent="0.25">
      <c r="A70" s="2">
        <v>68</v>
      </c>
      <c r="B70" s="2">
        <v>67.561000000000007</v>
      </c>
      <c r="C70" s="2">
        <v>0.40799999999999997</v>
      </c>
      <c r="D70" s="2">
        <v>-6.8000000000000005E-2</v>
      </c>
      <c r="E70" s="2">
        <v>224.96268000000001</v>
      </c>
      <c r="H70" s="54">
        <f t="shared" si="13"/>
        <v>0.45099999999999996</v>
      </c>
      <c r="I70" s="54">
        <f t="shared" si="14"/>
        <v>3.9999999999999994E-2</v>
      </c>
      <c r="K70" s="54">
        <f t="shared" si="15"/>
        <v>1.0000000000000009E-3</v>
      </c>
      <c r="L70" s="54">
        <f t="shared" si="16"/>
        <v>1.0000000000000009E-3</v>
      </c>
      <c r="M70">
        <f t="shared" si="17"/>
        <v>0.78539816339744828</v>
      </c>
      <c r="N70">
        <f t="shared" si="18"/>
        <v>45</v>
      </c>
      <c r="P70">
        <f>I70/'Shear box'!$F$8</f>
        <v>1.9138755980861242E-3</v>
      </c>
      <c r="Q70">
        <f t="shared" si="19"/>
        <v>209</v>
      </c>
      <c r="R70">
        <f t="shared" si="20"/>
        <v>208.6</v>
      </c>
      <c r="S70">
        <f t="shared" si="12"/>
        <v>1.913875598086201E-3</v>
      </c>
      <c r="T70">
        <f t="shared" si="21"/>
        <v>2.1682692307692306E-2</v>
      </c>
      <c r="V70">
        <f t="shared" si="22"/>
        <v>0.4509999999999999</v>
      </c>
      <c r="W70">
        <f t="shared" si="23"/>
        <v>0.19138755980861241</v>
      </c>
    </row>
    <row r="71" spans="1:23" x14ac:dyDescent="0.25">
      <c r="A71" s="2">
        <v>69</v>
      </c>
      <c r="B71" s="2">
        <v>68.561000000000007</v>
      </c>
      <c r="C71" s="2">
        <v>0.42</v>
      </c>
      <c r="D71" s="2">
        <v>-6.7000000000000004E-2</v>
      </c>
      <c r="E71" s="2">
        <v>226.55815999999999</v>
      </c>
      <c r="H71" s="54">
        <f t="shared" si="13"/>
        <v>0.46299999999999997</v>
      </c>
      <c r="I71" s="54">
        <f t="shared" si="14"/>
        <v>4.0999999999999995E-2</v>
      </c>
      <c r="K71" s="54">
        <f t="shared" si="15"/>
        <v>1.0000000000000009E-3</v>
      </c>
      <c r="L71" s="54">
        <f t="shared" si="16"/>
        <v>1.0000000000000009E-3</v>
      </c>
      <c r="M71">
        <f t="shared" si="17"/>
        <v>0.78539816339744828</v>
      </c>
      <c r="N71">
        <f t="shared" si="18"/>
        <v>45</v>
      </c>
      <c r="P71">
        <f>I71/'Shear box'!$F$8</f>
        <v>1.9617224880382773E-3</v>
      </c>
      <c r="Q71">
        <f t="shared" si="19"/>
        <v>209</v>
      </c>
      <c r="R71">
        <f t="shared" si="20"/>
        <v>208.58999999999997</v>
      </c>
      <c r="S71">
        <f t="shared" si="12"/>
        <v>1.9617224880383866E-3</v>
      </c>
      <c r="T71">
        <f t="shared" si="21"/>
        <v>2.2259615384615381E-2</v>
      </c>
      <c r="V71">
        <f t="shared" si="22"/>
        <v>0.46299999999999997</v>
      </c>
      <c r="W71">
        <f t="shared" si="23"/>
        <v>0.19617224880382772</v>
      </c>
    </row>
    <row r="72" spans="1:23" x14ac:dyDescent="0.25">
      <c r="A72" s="2">
        <v>70</v>
      </c>
      <c r="B72" s="2">
        <v>69.561000000000007</v>
      </c>
      <c r="C72" s="2">
        <v>0.42799999999999999</v>
      </c>
      <c r="D72" s="2">
        <v>-6.6000000000000003E-2</v>
      </c>
      <c r="E72" s="2">
        <v>226.55815999999999</v>
      </c>
      <c r="H72" s="54">
        <f t="shared" si="13"/>
        <v>0.47099999999999997</v>
      </c>
      <c r="I72" s="54">
        <f t="shared" si="14"/>
        <v>4.1999999999999996E-2</v>
      </c>
      <c r="K72" s="54">
        <f t="shared" si="15"/>
        <v>1.0000000000000009E-3</v>
      </c>
      <c r="L72" s="54">
        <f t="shared" si="16"/>
        <v>1.0000000000000009E-3</v>
      </c>
      <c r="M72">
        <f t="shared" si="17"/>
        <v>0.78539816339744828</v>
      </c>
      <c r="N72">
        <f t="shared" si="18"/>
        <v>45</v>
      </c>
      <c r="P72">
        <f>I72/'Shear box'!$F$8</f>
        <v>2.0095693779904307E-3</v>
      </c>
      <c r="Q72">
        <f t="shared" si="19"/>
        <v>209</v>
      </c>
      <c r="R72">
        <f t="shared" si="20"/>
        <v>208.57999999999998</v>
      </c>
      <c r="S72">
        <f t="shared" si="12"/>
        <v>2.0095693779904611E-3</v>
      </c>
      <c r="T72">
        <f t="shared" si="21"/>
        <v>2.2644230769230767E-2</v>
      </c>
      <c r="V72">
        <f t="shared" si="22"/>
        <v>0.47099999999999997</v>
      </c>
      <c r="W72">
        <f t="shared" si="23"/>
        <v>0.20095693779904308</v>
      </c>
    </row>
    <row r="73" spans="1:23" x14ac:dyDescent="0.25">
      <c r="A73" s="2">
        <v>71</v>
      </c>
      <c r="B73" s="2">
        <v>70.561000000000007</v>
      </c>
      <c r="C73" s="2">
        <v>0.44</v>
      </c>
      <c r="D73" s="2">
        <v>-6.5000000000000002E-2</v>
      </c>
      <c r="E73" s="2">
        <v>226.55815999999999</v>
      </c>
      <c r="H73" s="54">
        <f t="shared" si="13"/>
        <v>0.48299999999999998</v>
      </c>
      <c r="I73" s="54">
        <f t="shared" si="14"/>
        <v>4.2999999999999997E-2</v>
      </c>
      <c r="K73" s="54">
        <f t="shared" si="15"/>
        <v>2.0000000000000018E-3</v>
      </c>
      <c r="L73" s="54">
        <f t="shared" si="16"/>
        <v>2.0000000000000018E-3</v>
      </c>
      <c r="M73">
        <f t="shared" si="17"/>
        <v>0.78539816339744828</v>
      </c>
      <c r="N73">
        <f t="shared" si="18"/>
        <v>45</v>
      </c>
      <c r="P73">
        <f>I73/'Shear box'!$F$8</f>
        <v>2.0574162679425838E-3</v>
      </c>
      <c r="Q73">
        <f t="shared" si="19"/>
        <v>209</v>
      </c>
      <c r="R73">
        <f t="shared" si="20"/>
        <v>208.57</v>
      </c>
      <c r="S73">
        <f t="shared" si="12"/>
        <v>2.0574162679426466E-3</v>
      </c>
      <c r="T73">
        <f t="shared" si="21"/>
        <v>2.3221153846153846E-2</v>
      </c>
      <c r="V73">
        <f t="shared" si="22"/>
        <v>0.48299999999999998</v>
      </c>
      <c r="W73">
        <f t="shared" si="23"/>
        <v>0.20574162679425836</v>
      </c>
    </row>
    <row r="74" spans="1:23" x14ac:dyDescent="0.25">
      <c r="A74" s="2">
        <v>72</v>
      </c>
      <c r="B74" s="2">
        <v>71.561000000000007</v>
      </c>
      <c r="C74" s="2">
        <v>0.44900000000000001</v>
      </c>
      <c r="D74" s="2">
        <v>-6.3E-2</v>
      </c>
      <c r="E74" s="2">
        <v>228.15364</v>
      </c>
      <c r="H74" s="54">
        <f t="shared" si="13"/>
        <v>0.49199999999999999</v>
      </c>
      <c r="I74" s="54">
        <f t="shared" si="14"/>
        <v>4.4999999999999998E-2</v>
      </c>
      <c r="K74" s="54">
        <f t="shared" si="15"/>
        <v>1.0000000000000009E-3</v>
      </c>
      <c r="L74" s="54">
        <f t="shared" si="16"/>
        <v>1.0000000000000009E-3</v>
      </c>
      <c r="M74">
        <f t="shared" si="17"/>
        <v>0.78539816339744828</v>
      </c>
      <c r="N74">
        <f t="shared" si="18"/>
        <v>45</v>
      </c>
      <c r="P74">
        <f>I74/'Shear box'!$F$8</f>
        <v>2.1531100478468898E-3</v>
      </c>
      <c r="Q74">
        <f t="shared" si="19"/>
        <v>209</v>
      </c>
      <c r="R74">
        <f t="shared" si="20"/>
        <v>208.54999999999998</v>
      </c>
      <c r="S74">
        <f t="shared" si="12"/>
        <v>2.1531100478470178E-3</v>
      </c>
      <c r="T74">
        <f t="shared" si="21"/>
        <v>2.3653846153846154E-2</v>
      </c>
      <c r="V74">
        <f t="shared" si="22"/>
        <v>0.49199999999999999</v>
      </c>
      <c r="W74">
        <f t="shared" si="23"/>
        <v>0.21531100478468898</v>
      </c>
    </row>
    <row r="75" spans="1:23" x14ac:dyDescent="0.25">
      <c r="A75" s="2">
        <v>73</v>
      </c>
      <c r="B75" s="2">
        <v>72.561000000000007</v>
      </c>
      <c r="C75" s="2">
        <v>0.46</v>
      </c>
      <c r="D75" s="2">
        <v>-6.2E-2</v>
      </c>
      <c r="E75" s="2">
        <v>228.15364</v>
      </c>
      <c r="H75" s="54">
        <f t="shared" si="13"/>
        <v>0.503</v>
      </c>
      <c r="I75" s="54">
        <f t="shared" si="14"/>
        <v>4.5999999999999999E-2</v>
      </c>
      <c r="K75" s="54">
        <f t="shared" si="15"/>
        <v>1.0000000000000009E-3</v>
      </c>
      <c r="L75" s="54">
        <f t="shared" si="16"/>
        <v>1.0000000000000009E-3</v>
      </c>
      <c r="M75">
        <f t="shared" si="17"/>
        <v>0.78539816339744828</v>
      </c>
      <c r="N75">
        <f t="shared" si="18"/>
        <v>45</v>
      </c>
      <c r="P75">
        <f>I75/'Shear box'!$F$8</f>
        <v>2.2009569377990433E-3</v>
      </c>
      <c r="Q75">
        <f t="shared" si="19"/>
        <v>209</v>
      </c>
      <c r="R75">
        <f t="shared" si="20"/>
        <v>208.54</v>
      </c>
      <c r="S75">
        <f t="shared" si="12"/>
        <v>2.2009569377990923E-3</v>
      </c>
      <c r="T75">
        <f t="shared" si="21"/>
        <v>2.4182692307692308E-2</v>
      </c>
      <c r="V75">
        <f t="shared" si="22"/>
        <v>0.503</v>
      </c>
      <c r="W75">
        <f t="shared" si="23"/>
        <v>0.22009569377990432</v>
      </c>
    </row>
    <row r="76" spans="1:23" x14ac:dyDescent="0.25">
      <c r="A76" s="2">
        <v>74</v>
      </c>
      <c r="B76" s="2">
        <v>73.561000000000007</v>
      </c>
      <c r="C76" s="2">
        <v>0.46899999999999997</v>
      </c>
      <c r="D76" s="2">
        <v>-6.0999999999999999E-2</v>
      </c>
      <c r="E76" s="2">
        <v>228.15364</v>
      </c>
      <c r="H76" s="54">
        <f t="shared" si="13"/>
        <v>0.51200000000000001</v>
      </c>
      <c r="I76" s="54">
        <f t="shared" si="14"/>
        <v>4.7E-2</v>
      </c>
      <c r="K76" s="54">
        <f t="shared" si="15"/>
        <v>1.0000000000000009E-3</v>
      </c>
      <c r="L76" s="54">
        <f t="shared" si="16"/>
        <v>1.0000000000000009E-3</v>
      </c>
      <c r="M76">
        <f t="shared" si="17"/>
        <v>0.78539816339744828</v>
      </c>
      <c r="N76">
        <f t="shared" si="18"/>
        <v>45</v>
      </c>
      <c r="P76">
        <f>I76/'Shear box'!$F$8</f>
        <v>2.2488038277511963E-3</v>
      </c>
      <c r="Q76">
        <f t="shared" si="19"/>
        <v>209</v>
      </c>
      <c r="R76">
        <f t="shared" si="20"/>
        <v>208.52999999999997</v>
      </c>
      <c r="S76">
        <f t="shared" si="12"/>
        <v>2.2488038277512779E-3</v>
      </c>
      <c r="T76">
        <f t="shared" si="21"/>
        <v>2.4615384615384615E-2</v>
      </c>
      <c r="V76">
        <f t="shared" si="22"/>
        <v>0.51200000000000001</v>
      </c>
      <c r="W76">
        <f t="shared" si="23"/>
        <v>0.22488038277511962</v>
      </c>
    </row>
    <row r="77" spans="1:23" x14ac:dyDescent="0.25">
      <c r="A77" s="2">
        <v>75</v>
      </c>
      <c r="B77" s="2">
        <v>74.561000000000007</v>
      </c>
      <c r="C77" s="2">
        <v>0.48099999999999998</v>
      </c>
      <c r="D77" s="2">
        <v>-0.06</v>
      </c>
      <c r="E77" s="2">
        <v>229.74912</v>
      </c>
      <c r="H77" s="54">
        <f t="shared" si="13"/>
        <v>0.52400000000000002</v>
      </c>
      <c r="I77" s="54">
        <f t="shared" si="14"/>
        <v>4.8000000000000001E-2</v>
      </c>
      <c r="K77" s="54">
        <f t="shared" si="15"/>
        <v>1.0000000000000009E-3</v>
      </c>
      <c r="L77" s="54">
        <f t="shared" si="16"/>
        <v>1.0000000000000009E-3</v>
      </c>
      <c r="M77">
        <f t="shared" si="17"/>
        <v>0.78539816339744828</v>
      </c>
      <c r="N77">
        <f t="shared" si="18"/>
        <v>45</v>
      </c>
      <c r="P77">
        <f>I77/'Shear box'!$F$8</f>
        <v>2.2966507177033493E-3</v>
      </c>
      <c r="Q77">
        <f t="shared" si="19"/>
        <v>209</v>
      </c>
      <c r="R77">
        <f t="shared" si="20"/>
        <v>208.52</v>
      </c>
      <c r="S77">
        <f t="shared" si="12"/>
        <v>2.2966507177033524E-3</v>
      </c>
      <c r="T77">
        <f t="shared" si="21"/>
        <v>2.5192307692307691E-2</v>
      </c>
      <c r="V77">
        <f t="shared" si="22"/>
        <v>0.52400000000000002</v>
      </c>
      <c r="W77">
        <f t="shared" si="23"/>
        <v>0.22966507177033493</v>
      </c>
    </row>
    <row r="78" spans="1:23" x14ac:dyDescent="0.25">
      <c r="A78" s="2">
        <v>76</v>
      </c>
      <c r="B78" s="2">
        <v>75.561000000000007</v>
      </c>
      <c r="C78" s="2">
        <v>0.49199999999999999</v>
      </c>
      <c r="D78" s="2">
        <v>-5.8999999999999997E-2</v>
      </c>
      <c r="E78" s="2">
        <v>229.74912</v>
      </c>
      <c r="H78" s="54">
        <f t="shared" si="13"/>
        <v>0.53500000000000003</v>
      </c>
      <c r="I78" s="54">
        <f t="shared" si="14"/>
        <v>4.9000000000000002E-2</v>
      </c>
      <c r="K78" s="54">
        <f t="shared" si="15"/>
        <v>1.9999999999999948E-3</v>
      </c>
      <c r="L78" s="54">
        <f t="shared" si="16"/>
        <v>1.9999999999999948E-3</v>
      </c>
      <c r="M78">
        <f t="shared" si="17"/>
        <v>0.78539816339744828</v>
      </c>
      <c r="N78">
        <f t="shared" si="18"/>
        <v>45</v>
      </c>
      <c r="P78">
        <f>I78/'Shear box'!$F$8</f>
        <v>2.3444976076555028E-3</v>
      </c>
      <c r="Q78">
        <f t="shared" si="19"/>
        <v>209</v>
      </c>
      <c r="R78">
        <f t="shared" si="20"/>
        <v>208.51</v>
      </c>
      <c r="S78">
        <f t="shared" si="12"/>
        <v>2.3444976076555379E-3</v>
      </c>
      <c r="T78">
        <f t="shared" si="21"/>
        <v>2.5721153846153848E-2</v>
      </c>
      <c r="V78">
        <f t="shared" si="22"/>
        <v>0.53500000000000003</v>
      </c>
      <c r="W78">
        <f t="shared" si="23"/>
        <v>0.23444976076555027</v>
      </c>
    </row>
    <row r="79" spans="1:23" x14ac:dyDescent="0.25">
      <c r="A79" s="2">
        <v>77</v>
      </c>
      <c r="B79" s="2">
        <v>76.561000000000007</v>
      </c>
      <c r="C79" s="2">
        <v>0.505</v>
      </c>
      <c r="D79" s="2">
        <v>-5.7000000000000002E-2</v>
      </c>
      <c r="E79" s="2">
        <v>228.15364</v>
      </c>
      <c r="H79" s="54">
        <f t="shared" si="13"/>
        <v>0.54800000000000004</v>
      </c>
      <c r="I79" s="54">
        <f t="shared" si="14"/>
        <v>5.0999999999999997E-2</v>
      </c>
      <c r="K79" s="54">
        <f t="shared" si="15"/>
        <v>1.0000000000000009E-3</v>
      </c>
      <c r="L79" s="54">
        <f t="shared" si="16"/>
        <v>1.0000000000000009E-3</v>
      </c>
      <c r="M79">
        <f t="shared" si="17"/>
        <v>0.78539816339744828</v>
      </c>
      <c r="N79">
        <f t="shared" si="18"/>
        <v>45</v>
      </c>
      <c r="P79">
        <f>I79/'Shear box'!$F$8</f>
        <v>2.4401913875598084E-3</v>
      </c>
      <c r="Q79">
        <f t="shared" si="19"/>
        <v>209</v>
      </c>
      <c r="R79">
        <f t="shared" si="20"/>
        <v>208.49</v>
      </c>
      <c r="S79">
        <f t="shared" si="12"/>
        <v>2.440191387559798E-3</v>
      </c>
      <c r="T79">
        <f t="shared" si="21"/>
        <v>2.6346153846153849E-2</v>
      </c>
      <c r="V79">
        <f t="shared" si="22"/>
        <v>0.54800000000000004</v>
      </c>
      <c r="W79">
        <f t="shared" si="23"/>
        <v>0.24401913875598086</v>
      </c>
    </row>
    <row r="80" spans="1:23" x14ac:dyDescent="0.25">
      <c r="A80" s="2">
        <v>78</v>
      </c>
      <c r="B80" s="2">
        <v>77.561000000000007</v>
      </c>
      <c r="C80" s="2">
        <v>0.51300000000000001</v>
      </c>
      <c r="D80" s="2">
        <v>-5.6000000000000001E-2</v>
      </c>
      <c r="E80" s="2">
        <v>228.15364</v>
      </c>
      <c r="H80" s="54">
        <f t="shared" si="13"/>
        <v>0.55600000000000005</v>
      </c>
      <c r="I80" s="54">
        <f t="shared" si="14"/>
        <v>5.1999999999999998E-2</v>
      </c>
      <c r="K80" s="54">
        <f t="shared" si="15"/>
        <v>1.0000000000000009E-3</v>
      </c>
      <c r="L80" s="54">
        <f t="shared" si="16"/>
        <v>1.0000000000000009E-3</v>
      </c>
      <c r="M80">
        <f t="shared" si="17"/>
        <v>0.78539816339744828</v>
      </c>
      <c r="N80">
        <f t="shared" si="18"/>
        <v>45</v>
      </c>
      <c r="P80">
        <f>I80/'Shear box'!$F$8</f>
        <v>2.4880382775119619E-3</v>
      </c>
      <c r="Q80">
        <f t="shared" si="19"/>
        <v>209</v>
      </c>
      <c r="R80">
        <f t="shared" si="20"/>
        <v>208.48</v>
      </c>
      <c r="S80">
        <f t="shared" si="12"/>
        <v>2.4880382775119836E-3</v>
      </c>
      <c r="T80">
        <f t="shared" si="21"/>
        <v>2.6730769230769232E-2</v>
      </c>
      <c r="V80">
        <f t="shared" si="22"/>
        <v>0.55600000000000005</v>
      </c>
      <c r="W80">
        <f t="shared" si="23"/>
        <v>0.24880382775119619</v>
      </c>
    </row>
    <row r="81" spans="1:23" x14ac:dyDescent="0.25">
      <c r="A81" s="2">
        <v>79</v>
      </c>
      <c r="B81" s="2">
        <v>78.561000000000007</v>
      </c>
      <c r="C81" s="2">
        <v>0.52400000000000002</v>
      </c>
      <c r="D81" s="2">
        <v>-5.5E-2</v>
      </c>
      <c r="E81" s="2">
        <v>228.15364</v>
      </c>
      <c r="H81" s="54">
        <f t="shared" si="13"/>
        <v>0.56700000000000006</v>
      </c>
      <c r="I81" s="54">
        <f t="shared" si="14"/>
        <v>5.2999999999999999E-2</v>
      </c>
      <c r="K81" s="54">
        <f t="shared" si="15"/>
        <v>1.0000000000000009E-3</v>
      </c>
      <c r="L81" s="54">
        <f t="shared" si="16"/>
        <v>1.0000000000000009E-3</v>
      </c>
      <c r="M81">
        <f t="shared" si="17"/>
        <v>0.78539816339744828</v>
      </c>
      <c r="N81">
        <f t="shared" si="18"/>
        <v>45</v>
      </c>
      <c r="P81">
        <f>I81/'Shear box'!$F$8</f>
        <v>2.5358851674641149E-3</v>
      </c>
      <c r="Q81">
        <f t="shared" si="19"/>
        <v>209</v>
      </c>
      <c r="R81">
        <f t="shared" si="20"/>
        <v>208.46999999999997</v>
      </c>
      <c r="S81">
        <f t="shared" si="12"/>
        <v>2.5358851674642802E-3</v>
      </c>
      <c r="T81">
        <f t="shared" si="21"/>
        <v>2.7259615384615386E-2</v>
      </c>
      <c r="V81">
        <f t="shared" si="22"/>
        <v>0.56700000000000006</v>
      </c>
      <c r="W81">
        <f t="shared" si="23"/>
        <v>0.25358851674641147</v>
      </c>
    </row>
    <row r="82" spans="1:23" x14ac:dyDescent="0.25">
      <c r="A82" s="2">
        <v>80</v>
      </c>
      <c r="B82" s="2">
        <v>79.561000000000007</v>
      </c>
      <c r="C82" s="2">
        <v>0.53600000000000003</v>
      </c>
      <c r="D82" s="2">
        <v>-5.3999999999999999E-2</v>
      </c>
      <c r="E82" s="2">
        <v>228.15364</v>
      </c>
      <c r="H82" s="54">
        <f t="shared" si="13"/>
        <v>0.57900000000000007</v>
      </c>
      <c r="I82" s="54">
        <f t="shared" si="14"/>
        <v>5.3999999999999999E-2</v>
      </c>
      <c r="K82" s="54">
        <f t="shared" si="15"/>
        <v>1.0000000000000009E-3</v>
      </c>
      <c r="L82" s="54">
        <f t="shared" si="16"/>
        <v>1.0000000000000009E-3</v>
      </c>
      <c r="M82">
        <f t="shared" si="17"/>
        <v>0.78539816339744828</v>
      </c>
      <c r="N82">
        <f t="shared" si="18"/>
        <v>45</v>
      </c>
      <c r="P82">
        <f>I82/'Shear box'!$F$8</f>
        <v>2.583732057416268E-3</v>
      </c>
      <c r="Q82">
        <f t="shared" si="19"/>
        <v>209</v>
      </c>
      <c r="R82">
        <f t="shared" si="20"/>
        <v>208.46</v>
      </c>
      <c r="S82">
        <f t="shared" si="12"/>
        <v>2.5837320574162437E-3</v>
      </c>
      <c r="T82">
        <f t="shared" si="21"/>
        <v>2.7836538461538465E-2</v>
      </c>
      <c r="V82">
        <f t="shared" si="22"/>
        <v>0.57900000000000007</v>
      </c>
      <c r="W82">
        <f t="shared" si="23"/>
        <v>0.25837320574162681</v>
      </c>
    </row>
    <row r="83" spans="1:23" x14ac:dyDescent="0.25">
      <c r="A83" s="2">
        <v>81</v>
      </c>
      <c r="B83" s="2">
        <v>80.561000000000007</v>
      </c>
      <c r="C83" s="2">
        <v>0.54500000000000004</v>
      </c>
      <c r="D83" s="2">
        <v>-5.2999999999999999E-2</v>
      </c>
      <c r="E83" s="2">
        <v>229.74912</v>
      </c>
      <c r="H83" s="54">
        <f t="shared" si="13"/>
        <v>0.58800000000000008</v>
      </c>
      <c r="I83" s="54">
        <f t="shared" si="14"/>
        <v>5.5E-2</v>
      </c>
      <c r="K83" s="54">
        <f t="shared" si="15"/>
        <v>2.0000000000000018E-3</v>
      </c>
      <c r="L83" s="54">
        <f t="shared" si="16"/>
        <v>2.0000000000000018E-3</v>
      </c>
      <c r="M83">
        <f t="shared" si="17"/>
        <v>0.78539816339744828</v>
      </c>
      <c r="N83">
        <f t="shared" si="18"/>
        <v>45</v>
      </c>
      <c r="P83">
        <f>I83/'Shear box'!$F$8</f>
        <v>2.6315789473684214E-3</v>
      </c>
      <c r="Q83">
        <f t="shared" si="19"/>
        <v>209</v>
      </c>
      <c r="R83">
        <f t="shared" si="20"/>
        <v>208.45</v>
      </c>
      <c r="S83">
        <f t="shared" ref="S83:S146" si="24">(1-R83/Q83)</f>
        <v>2.6315789473684292E-3</v>
      </c>
      <c r="T83">
        <f t="shared" si="21"/>
        <v>2.8269230769230772E-2</v>
      </c>
      <c r="V83">
        <f t="shared" si="22"/>
        <v>0.58800000000000008</v>
      </c>
      <c r="W83">
        <f t="shared" si="23"/>
        <v>0.26315789473684215</v>
      </c>
    </row>
    <row r="84" spans="1:23" x14ac:dyDescent="0.25">
      <c r="A84" s="2">
        <v>82</v>
      </c>
      <c r="B84" s="2">
        <v>81.561000000000007</v>
      </c>
      <c r="C84" s="2">
        <v>0.55700000000000005</v>
      </c>
      <c r="D84" s="2">
        <v>-5.0999999999999997E-2</v>
      </c>
      <c r="E84" s="2">
        <v>229.74912</v>
      </c>
      <c r="H84" s="54">
        <f t="shared" si="13"/>
        <v>0.60000000000000009</v>
      </c>
      <c r="I84" s="54">
        <f t="shared" si="14"/>
        <v>5.7000000000000002E-2</v>
      </c>
      <c r="K84" s="54">
        <f t="shared" si="15"/>
        <v>9.9999999999999395E-4</v>
      </c>
      <c r="L84" s="54">
        <f t="shared" si="16"/>
        <v>9.9999999999999395E-4</v>
      </c>
      <c r="M84">
        <f t="shared" si="17"/>
        <v>0.78539816339744828</v>
      </c>
      <c r="N84">
        <f t="shared" si="18"/>
        <v>45</v>
      </c>
      <c r="P84">
        <f>I84/'Shear box'!$F$8</f>
        <v>2.7272727272727275E-3</v>
      </c>
      <c r="Q84">
        <f t="shared" si="19"/>
        <v>209</v>
      </c>
      <c r="R84">
        <f t="shared" si="20"/>
        <v>208.43</v>
      </c>
      <c r="S84">
        <f t="shared" si="24"/>
        <v>2.7272727272726893E-3</v>
      </c>
      <c r="T84">
        <f t="shared" si="21"/>
        <v>2.8846153846153848E-2</v>
      </c>
      <c r="V84">
        <f t="shared" si="22"/>
        <v>0.60000000000000009</v>
      </c>
      <c r="W84">
        <f t="shared" si="23"/>
        <v>0.27272727272727276</v>
      </c>
    </row>
    <row r="85" spans="1:23" x14ac:dyDescent="0.25">
      <c r="A85" s="2">
        <v>83</v>
      </c>
      <c r="B85" s="2">
        <v>82.561000000000007</v>
      </c>
      <c r="C85" s="2">
        <v>0.56599999999999995</v>
      </c>
      <c r="D85" s="2">
        <v>-0.05</v>
      </c>
      <c r="E85" s="2">
        <v>231.34460000000001</v>
      </c>
      <c r="H85" s="54">
        <f t="shared" si="13"/>
        <v>0.60899999999999999</v>
      </c>
      <c r="I85" s="54">
        <f t="shared" si="14"/>
        <v>5.7999999999999996E-2</v>
      </c>
      <c r="K85" s="54">
        <f t="shared" si="15"/>
        <v>1.0000000000000009E-3</v>
      </c>
      <c r="L85" s="54">
        <f t="shared" si="16"/>
        <v>1.0000000000000009E-3</v>
      </c>
      <c r="M85">
        <f t="shared" si="17"/>
        <v>0.78539816339744828</v>
      </c>
      <c r="N85">
        <f t="shared" si="18"/>
        <v>45</v>
      </c>
      <c r="P85">
        <f>I85/'Shear box'!$F$8</f>
        <v>2.7751196172248805E-3</v>
      </c>
      <c r="Q85">
        <f t="shared" si="19"/>
        <v>209</v>
      </c>
      <c r="R85">
        <f t="shared" si="20"/>
        <v>208.42</v>
      </c>
      <c r="S85">
        <f t="shared" si="24"/>
        <v>2.7751196172249859E-3</v>
      </c>
      <c r="T85">
        <f t="shared" si="21"/>
        <v>2.9278846153846152E-2</v>
      </c>
      <c r="V85">
        <f t="shared" si="22"/>
        <v>0.60899999999999999</v>
      </c>
      <c r="W85">
        <f t="shared" si="23"/>
        <v>0.27751196172248804</v>
      </c>
    </row>
    <row r="86" spans="1:23" x14ac:dyDescent="0.25">
      <c r="A86" s="2">
        <v>84</v>
      </c>
      <c r="B86" s="2">
        <v>83.561000000000007</v>
      </c>
      <c r="C86" s="2">
        <v>0.57699999999999996</v>
      </c>
      <c r="D86" s="2">
        <v>-4.9000000000000002E-2</v>
      </c>
      <c r="E86" s="2">
        <v>231.34460000000001</v>
      </c>
      <c r="H86" s="54">
        <f t="shared" si="13"/>
        <v>0.62</v>
      </c>
      <c r="I86" s="54">
        <f t="shared" si="14"/>
        <v>5.8999999999999997E-2</v>
      </c>
      <c r="K86" s="54">
        <f t="shared" si="15"/>
        <v>2.0000000000000018E-3</v>
      </c>
      <c r="L86" s="54">
        <f t="shared" si="16"/>
        <v>2.0000000000000018E-3</v>
      </c>
      <c r="M86">
        <f t="shared" si="17"/>
        <v>0.78539816339744828</v>
      </c>
      <c r="N86">
        <f t="shared" si="18"/>
        <v>45</v>
      </c>
      <c r="P86">
        <f>I86/'Shear box'!$F$8</f>
        <v>2.8229665071770335E-3</v>
      </c>
      <c r="Q86">
        <f t="shared" si="19"/>
        <v>209</v>
      </c>
      <c r="R86">
        <f t="shared" si="20"/>
        <v>208.40999999999997</v>
      </c>
      <c r="S86">
        <f t="shared" si="24"/>
        <v>2.8229665071771715E-3</v>
      </c>
      <c r="T86">
        <f t="shared" si="21"/>
        <v>2.9807692307692306E-2</v>
      </c>
      <c r="V86">
        <f t="shared" si="22"/>
        <v>0.62</v>
      </c>
      <c r="W86">
        <f t="shared" si="23"/>
        <v>0.28229665071770338</v>
      </c>
    </row>
    <row r="87" spans="1:23" x14ac:dyDescent="0.25">
      <c r="A87" s="2">
        <v>85</v>
      </c>
      <c r="B87" s="2">
        <v>84.561000000000007</v>
      </c>
      <c r="C87" s="2">
        <v>0.58699999999999997</v>
      </c>
      <c r="D87" s="2">
        <v>-4.7E-2</v>
      </c>
      <c r="E87" s="2">
        <v>231.34460000000001</v>
      </c>
      <c r="H87" s="54">
        <f t="shared" si="13"/>
        <v>0.63</v>
      </c>
      <c r="I87" s="54">
        <f t="shared" si="14"/>
        <v>6.0999999999999999E-2</v>
      </c>
      <c r="K87" s="54">
        <f t="shared" si="15"/>
        <v>2.0000000000000018E-3</v>
      </c>
      <c r="L87" s="54">
        <f t="shared" si="16"/>
        <v>2.0000000000000018E-3</v>
      </c>
      <c r="M87">
        <f t="shared" si="17"/>
        <v>0.78539816339744828</v>
      </c>
      <c r="N87">
        <f t="shared" si="18"/>
        <v>45</v>
      </c>
      <c r="P87">
        <f>I87/'Shear box'!$F$8</f>
        <v>2.91866028708134E-3</v>
      </c>
      <c r="Q87">
        <f t="shared" si="19"/>
        <v>209</v>
      </c>
      <c r="R87">
        <f t="shared" si="20"/>
        <v>208.39</v>
      </c>
      <c r="S87">
        <f t="shared" si="24"/>
        <v>2.9186602870814315E-3</v>
      </c>
      <c r="T87">
        <f t="shared" si="21"/>
        <v>3.0288461538461538E-2</v>
      </c>
      <c r="V87">
        <f t="shared" si="22"/>
        <v>0.63</v>
      </c>
      <c r="W87">
        <f t="shared" si="23"/>
        <v>0.291866028708134</v>
      </c>
    </row>
    <row r="88" spans="1:23" x14ac:dyDescent="0.25">
      <c r="A88" s="2">
        <v>86</v>
      </c>
      <c r="B88" s="2">
        <v>85.561000000000007</v>
      </c>
      <c r="C88" s="2">
        <v>0.60399999999999998</v>
      </c>
      <c r="D88" s="2">
        <v>-4.4999999999999998E-2</v>
      </c>
      <c r="E88" s="2">
        <v>231.34460000000001</v>
      </c>
      <c r="H88" s="54">
        <f t="shared" si="13"/>
        <v>0.64700000000000002</v>
      </c>
      <c r="I88" s="54">
        <f t="shared" si="14"/>
        <v>6.3E-2</v>
      </c>
      <c r="K88" s="54">
        <f t="shared" si="15"/>
        <v>0</v>
      </c>
      <c r="L88" s="54">
        <f t="shared" si="16"/>
        <v>0</v>
      </c>
      <c r="M88" t="e">
        <f t="shared" si="17"/>
        <v>#DIV/0!</v>
      </c>
      <c r="N88" t="e">
        <f t="shared" si="18"/>
        <v>#DIV/0!</v>
      </c>
      <c r="P88">
        <f>I88/'Shear box'!$F$8</f>
        <v>3.0143540669856461E-3</v>
      </c>
      <c r="Q88">
        <f t="shared" si="19"/>
        <v>209</v>
      </c>
      <c r="R88">
        <f t="shared" si="20"/>
        <v>208.37</v>
      </c>
      <c r="S88">
        <f t="shared" si="24"/>
        <v>3.0143540669855806E-3</v>
      </c>
      <c r="T88">
        <f t="shared" si="21"/>
        <v>3.1105769230769232E-2</v>
      </c>
      <c r="V88">
        <f t="shared" si="22"/>
        <v>0.64700000000000002</v>
      </c>
      <c r="W88">
        <f t="shared" si="23"/>
        <v>0.30143540669856461</v>
      </c>
    </row>
    <row r="89" spans="1:23" x14ac:dyDescent="0.25">
      <c r="A89" s="2">
        <v>87</v>
      </c>
      <c r="B89" s="2">
        <v>86.561000000000007</v>
      </c>
      <c r="C89" s="2">
        <v>0.61499999999999999</v>
      </c>
      <c r="D89" s="2">
        <v>-4.4999999999999998E-2</v>
      </c>
      <c r="E89" s="2">
        <v>229.74912</v>
      </c>
      <c r="H89" s="54">
        <f t="shared" si="13"/>
        <v>0.65800000000000003</v>
      </c>
      <c r="I89" s="54">
        <f t="shared" si="14"/>
        <v>6.3E-2</v>
      </c>
      <c r="K89" s="54">
        <f t="shared" si="15"/>
        <v>2.0000000000000018E-3</v>
      </c>
      <c r="L89" s="54">
        <f t="shared" si="16"/>
        <v>2.0000000000000018E-3</v>
      </c>
      <c r="M89">
        <f t="shared" si="17"/>
        <v>0.78539816339744828</v>
      </c>
      <c r="N89">
        <f t="shared" si="18"/>
        <v>45</v>
      </c>
      <c r="P89">
        <f>I89/'Shear box'!$F$8</f>
        <v>3.0143540669856461E-3</v>
      </c>
      <c r="Q89">
        <f t="shared" si="19"/>
        <v>209</v>
      </c>
      <c r="R89">
        <f t="shared" si="20"/>
        <v>208.37</v>
      </c>
      <c r="S89">
        <f t="shared" si="24"/>
        <v>3.0143540669855806E-3</v>
      </c>
      <c r="T89">
        <f t="shared" si="21"/>
        <v>3.1634615384615386E-2</v>
      </c>
      <c r="V89">
        <f t="shared" si="22"/>
        <v>0.65800000000000003</v>
      </c>
      <c r="W89">
        <f t="shared" si="23"/>
        <v>0.30143540669856461</v>
      </c>
    </row>
    <row r="90" spans="1:23" x14ac:dyDescent="0.25">
      <c r="A90" s="2">
        <v>88</v>
      </c>
      <c r="B90" s="2">
        <v>87.561000000000007</v>
      </c>
      <c r="C90" s="2">
        <v>0.624</v>
      </c>
      <c r="D90" s="2">
        <v>-4.2999999999999997E-2</v>
      </c>
      <c r="E90" s="2">
        <v>229.74912</v>
      </c>
      <c r="H90" s="54">
        <f t="shared" si="13"/>
        <v>0.66700000000000004</v>
      </c>
      <c r="I90" s="54">
        <f t="shared" si="14"/>
        <v>6.5000000000000002E-2</v>
      </c>
      <c r="K90" s="54">
        <f t="shared" si="15"/>
        <v>1.0000000000000009E-3</v>
      </c>
      <c r="L90" s="54">
        <f t="shared" si="16"/>
        <v>1.0000000000000009E-3</v>
      </c>
      <c r="M90">
        <f t="shared" si="17"/>
        <v>0.78539816339744828</v>
      </c>
      <c r="N90">
        <f t="shared" si="18"/>
        <v>45</v>
      </c>
      <c r="P90">
        <f>I90/'Shear box'!$F$8</f>
        <v>3.1100478468899526E-3</v>
      </c>
      <c r="Q90">
        <f t="shared" si="19"/>
        <v>209</v>
      </c>
      <c r="R90">
        <f t="shared" si="20"/>
        <v>208.34999999999997</v>
      </c>
      <c r="S90">
        <f t="shared" si="24"/>
        <v>3.1100478468900628E-3</v>
      </c>
      <c r="T90">
        <f t="shared" si="21"/>
        <v>3.2067307692307694E-2</v>
      </c>
      <c r="V90">
        <f t="shared" si="22"/>
        <v>0.66700000000000004</v>
      </c>
      <c r="W90">
        <f t="shared" si="23"/>
        <v>0.31100478468899528</v>
      </c>
    </row>
    <row r="91" spans="1:23" x14ac:dyDescent="0.25">
      <c r="A91" s="2">
        <v>89</v>
      </c>
      <c r="B91" s="2">
        <v>88.561000000000007</v>
      </c>
      <c r="C91" s="2">
        <v>0.63500000000000001</v>
      </c>
      <c r="D91" s="2">
        <v>-4.2000000000000003E-2</v>
      </c>
      <c r="E91" s="2">
        <v>229.74912</v>
      </c>
      <c r="H91" s="54">
        <f t="shared" si="13"/>
        <v>0.67800000000000005</v>
      </c>
      <c r="I91" s="54">
        <f t="shared" si="14"/>
        <v>6.6000000000000003E-2</v>
      </c>
      <c r="K91" s="54">
        <f t="shared" si="15"/>
        <v>2.0000000000000018E-3</v>
      </c>
      <c r="L91" s="54">
        <f t="shared" si="16"/>
        <v>2.0000000000000018E-3</v>
      </c>
      <c r="M91">
        <f t="shared" si="17"/>
        <v>0.78539816339744828</v>
      </c>
      <c r="N91">
        <f t="shared" si="18"/>
        <v>45</v>
      </c>
      <c r="P91">
        <f>I91/'Shear box'!$F$8</f>
        <v>3.1578947368421056E-3</v>
      </c>
      <c r="Q91">
        <f t="shared" si="19"/>
        <v>209</v>
      </c>
      <c r="R91">
        <f t="shared" si="20"/>
        <v>208.34</v>
      </c>
      <c r="S91">
        <f t="shared" si="24"/>
        <v>3.1578947368421373E-3</v>
      </c>
      <c r="T91">
        <f t="shared" si="21"/>
        <v>3.2596153846153844E-2</v>
      </c>
      <c r="V91">
        <f t="shared" si="22"/>
        <v>0.67800000000000005</v>
      </c>
      <c r="W91">
        <f t="shared" si="23"/>
        <v>0.31578947368421056</v>
      </c>
    </row>
    <row r="92" spans="1:23" x14ac:dyDescent="0.25">
      <c r="A92" s="2">
        <v>90</v>
      </c>
      <c r="B92" s="2">
        <v>89.561000000000007</v>
      </c>
      <c r="C92" s="2">
        <v>0.64300000000000002</v>
      </c>
      <c r="D92" s="2">
        <v>-0.04</v>
      </c>
      <c r="E92" s="2">
        <v>231.34460000000001</v>
      </c>
      <c r="H92" s="54">
        <f t="shared" si="13"/>
        <v>0.68600000000000005</v>
      </c>
      <c r="I92" s="54">
        <f t="shared" si="14"/>
        <v>6.8000000000000005E-2</v>
      </c>
      <c r="K92" s="54">
        <f t="shared" si="15"/>
        <v>1.0000000000000009E-3</v>
      </c>
      <c r="L92" s="54">
        <f t="shared" si="16"/>
        <v>1.0000000000000009E-3</v>
      </c>
      <c r="M92">
        <f t="shared" si="17"/>
        <v>0.78539816339744828</v>
      </c>
      <c r="N92">
        <f t="shared" si="18"/>
        <v>45</v>
      </c>
      <c r="P92">
        <f>I92/'Shear box'!$F$8</f>
        <v>3.2535885167464121E-3</v>
      </c>
      <c r="Q92">
        <f t="shared" si="19"/>
        <v>209</v>
      </c>
      <c r="R92">
        <f t="shared" si="20"/>
        <v>208.31999999999996</v>
      </c>
      <c r="S92">
        <f t="shared" si="24"/>
        <v>3.2535885167466194E-3</v>
      </c>
      <c r="T92">
        <f t="shared" si="21"/>
        <v>3.298076923076923E-2</v>
      </c>
      <c r="V92">
        <f t="shared" si="22"/>
        <v>0.68600000000000005</v>
      </c>
      <c r="W92">
        <f t="shared" si="23"/>
        <v>0.32535885167464124</v>
      </c>
    </row>
    <row r="93" spans="1:23" x14ac:dyDescent="0.25">
      <c r="A93" s="2">
        <v>91</v>
      </c>
      <c r="B93" s="2">
        <v>90.561000000000007</v>
      </c>
      <c r="C93" s="2">
        <v>0.65500000000000003</v>
      </c>
      <c r="D93" s="2">
        <v>-3.9E-2</v>
      </c>
      <c r="E93" s="2">
        <v>231.34460000000001</v>
      </c>
      <c r="H93" s="54">
        <f t="shared" si="13"/>
        <v>0.69800000000000006</v>
      </c>
      <c r="I93" s="54">
        <f t="shared" si="14"/>
        <v>6.9000000000000006E-2</v>
      </c>
      <c r="K93" s="54">
        <f t="shared" si="15"/>
        <v>1.0000000000000009E-3</v>
      </c>
      <c r="L93" s="54">
        <f t="shared" si="16"/>
        <v>1.0000000000000009E-3</v>
      </c>
      <c r="M93">
        <f t="shared" si="17"/>
        <v>0.78539816339744828</v>
      </c>
      <c r="N93">
        <f t="shared" si="18"/>
        <v>45</v>
      </c>
      <c r="P93">
        <f>I93/'Shear box'!$F$8</f>
        <v>3.3014354066985651E-3</v>
      </c>
      <c r="Q93">
        <f t="shared" si="19"/>
        <v>209</v>
      </c>
      <c r="R93">
        <f t="shared" si="20"/>
        <v>208.31</v>
      </c>
      <c r="S93">
        <f t="shared" si="24"/>
        <v>3.3014354066985829E-3</v>
      </c>
      <c r="T93">
        <f t="shared" si="21"/>
        <v>3.3557692307692309E-2</v>
      </c>
      <c r="V93">
        <f t="shared" si="22"/>
        <v>0.69800000000000006</v>
      </c>
      <c r="W93">
        <f t="shared" si="23"/>
        <v>0.33014354066985652</v>
      </c>
    </row>
    <row r="94" spans="1:23" x14ac:dyDescent="0.25">
      <c r="A94" s="2">
        <v>92</v>
      </c>
      <c r="B94" s="2">
        <v>91.561000000000007</v>
      </c>
      <c r="C94" s="2">
        <v>0.66400000000000003</v>
      </c>
      <c r="D94" s="2">
        <v>-3.7999999999999999E-2</v>
      </c>
      <c r="E94" s="2">
        <v>232.94007999999999</v>
      </c>
      <c r="H94" s="54">
        <f t="shared" si="13"/>
        <v>0.70700000000000007</v>
      </c>
      <c r="I94" s="54">
        <f t="shared" si="14"/>
        <v>7.0000000000000007E-2</v>
      </c>
      <c r="K94" s="54">
        <f t="shared" si="15"/>
        <v>2.0000000000000018E-3</v>
      </c>
      <c r="L94" s="54">
        <f t="shared" si="16"/>
        <v>2.0000000000000018E-3</v>
      </c>
      <c r="M94">
        <f t="shared" si="17"/>
        <v>0.78539816339744828</v>
      </c>
      <c r="N94">
        <f t="shared" si="18"/>
        <v>45</v>
      </c>
      <c r="P94">
        <f>I94/'Shear box'!$F$8</f>
        <v>3.3492822966507182E-3</v>
      </c>
      <c r="Q94">
        <f t="shared" si="19"/>
        <v>209</v>
      </c>
      <c r="R94">
        <f t="shared" si="20"/>
        <v>208.29999999999998</v>
      </c>
      <c r="S94">
        <f t="shared" si="24"/>
        <v>3.3492822966507685E-3</v>
      </c>
      <c r="T94">
        <f t="shared" si="21"/>
        <v>3.3990384615384617E-2</v>
      </c>
      <c r="V94">
        <f t="shared" si="22"/>
        <v>0.70700000000000007</v>
      </c>
      <c r="W94">
        <f t="shared" si="23"/>
        <v>0.3349282296650718</v>
      </c>
    </row>
    <row r="95" spans="1:23" x14ac:dyDescent="0.25">
      <c r="A95" s="2">
        <v>93</v>
      </c>
      <c r="B95" s="2">
        <v>92.561000000000007</v>
      </c>
      <c r="C95" s="2">
        <v>0.67600000000000005</v>
      </c>
      <c r="D95" s="2">
        <v>-3.5999999999999997E-2</v>
      </c>
      <c r="E95" s="2">
        <v>232.94007999999999</v>
      </c>
      <c r="H95" s="54">
        <f t="shared" si="13"/>
        <v>0.71900000000000008</v>
      </c>
      <c r="I95" s="54">
        <f t="shared" si="14"/>
        <v>7.2000000000000008E-2</v>
      </c>
      <c r="K95" s="54">
        <f t="shared" si="15"/>
        <v>9.9999999999998701E-4</v>
      </c>
      <c r="L95" s="54">
        <f t="shared" si="16"/>
        <v>9.9999999999998701E-4</v>
      </c>
      <c r="M95">
        <f t="shared" si="17"/>
        <v>0.78539816339744828</v>
      </c>
      <c r="N95">
        <f t="shared" si="18"/>
        <v>45</v>
      </c>
      <c r="P95">
        <f>I95/'Shear box'!$F$8</f>
        <v>3.4449760765550247E-3</v>
      </c>
      <c r="Q95">
        <f t="shared" si="19"/>
        <v>209</v>
      </c>
      <c r="R95">
        <f t="shared" si="20"/>
        <v>208.28</v>
      </c>
      <c r="S95">
        <f t="shared" si="24"/>
        <v>3.4449760765550286E-3</v>
      </c>
      <c r="T95">
        <f t="shared" si="21"/>
        <v>3.4567307692307696E-2</v>
      </c>
      <c r="V95">
        <f t="shared" si="22"/>
        <v>0.71900000000000008</v>
      </c>
      <c r="W95">
        <f t="shared" si="23"/>
        <v>0.34449760765550247</v>
      </c>
    </row>
    <row r="96" spans="1:23" x14ac:dyDescent="0.25">
      <c r="A96" s="2">
        <v>94</v>
      </c>
      <c r="B96" s="2">
        <v>93.561000000000007</v>
      </c>
      <c r="C96" s="2">
        <v>0.68500000000000005</v>
      </c>
      <c r="D96" s="2">
        <v>-3.5000000000000003E-2</v>
      </c>
      <c r="E96" s="2">
        <v>232.94007999999999</v>
      </c>
      <c r="H96" s="54">
        <f t="shared" si="13"/>
        <v>0.72800000000000009</v>
      </c>
      <c r="I96" s="54">
        <f t="shared" si="14"/>
        <v>7.2999999999999995E-2</v>
      </c>
      <c r="K96" s="54">
        <f t="shared" si="15"/>
        <v>2.0000000000000018E-3</v>
      </c>
      <c r="L96" s="54">
        <f t="shared" si="16"/>
        <v>2.0000000000000018E-3</v>
      </c>
      <c r="M96">
        <f t="shared" si="17"/>
        <v>0.78539816339744828</v>
      </c>
      <c r="N96">
        <f t="shared" si="18"/>
        <v>45</v>
      </c>
      <c r="P96">
        <f>I96/'Shear box'!$F$8</f>
        <v>3.4928229665071768E-3</v>
      </c>
      <c r="Q96">
        <f t="shared" si="19"/>
        <v>209</v>
      </c>
      <c r="R96">
        <f t="shared" si="20"/>
        <v>208.26999999999998</v>
      </c>
      <c r="S96">
        <f t="shared" si="24"/>
        <v>3.4928229665072141E-3</v>
      </c>
      <c r="T96">
        <f t="shared" si="21"/>
        <v>3.5000000000000003E-2</v>
      </c>
      <c r="V96">
        <f t="shared" si="22"/>
        <v>0.72800000000000009</v>
      </c>
      <c r="W96">
        <f t="shared" si="23"/>
        <v>0.34928229665071769</v>
      </c>
    </row>
    <row r="97" spans="1:23" x14ac:dyDescent="0.25">
      <c r="A97" s="2">
        <v>95</v>
      </c>
      <c r="B97" s="2">
        <v>94.561000000000007</v>
      </c>
      <c r="C97" s="2">
        <v>0.69599999999999995</v>
      </c>
      <c r="D97" s="2">
        <v>-3.3000000000000002E-2</v>
      </c>
      <c r="E97" s="2">
        <v>232.94007999999999</v>
      </c>
      <c r="H97" s="54">
        <f t="shared" si="13"/>
        <v>0.73899999999999999</v>
      </c>
      <c r="I97" s="54">
        <f t="shared" si="14"/>
        <v>7.4999999999999997E-2</v>
      </c>
      <c r="K97" s="54">
        <f t="shared" si="15"/>
        <v>1.0000000000000009E-3</v>
      </c>
      <c r="L97" s="54">
        <f t="shared" si="16"/>
        <v>1.0000000000000009E-3</v>
      </c>
      <c r="M97">
        <f t="shared" si="17"/>
        <v>0.78539816339744828</v>
      </c>
      <c r="N97">
        <f t="shared" si="18"/>
        <v>45</v>
      </c>
      <c r="P97">
        <f>I97/'Shear box'!$F$8</f>
        <v>3.5885167464114833E-3</v>
      </c>
      <c r="Q97">
        <f t="shared" si="19"/>
        <v>209</v>
      </c>
      <c r="R97">
        <f t="shared" si="20"/>
        <v>208.25</v>
      </c>
      <c r="S97">
        <f t="shared" si="24"/>
        <v>3.5885167464114742E-3</v>
      </c>
      <c r="T97">
        <f t="shared" si="21"/>
        <v>3.5528846153846154E-2</v>
      </c>
      <c r="V97">
        <f t="shared" si="22"/>
        <v>0.73899999999999999</v>
      </c>
      <c r="W97">
        <f t="shared" si="23"/>
        <v>0.35885167464114831</v>
      </c>
    </row>
    <row r="98" spans="1:23" x14ac:dyDescent="0.25">
      <c r="A98" s="2">
        <v>96</v>
      </c>
      <c r="B98" s="2">
        <v>95.561000000000007</v>
      </c>
      <c r="C98" s="2">
        <v>0.70499999999999996</v>
      </c>
      <c r="D98" s="2">
        <v>-3.2000000000000001E-2</v>
      </c>
      <c r="E98" s="2">
        <v>234.53556</v>
      </c>
      <c r="H98" s="54">
        <f t="shared" si="13"/>
        <v>0.748</v>
      </c>
      <c r="I98" s="54">
        <f t="shared" si="14"/>
        <v>7.5999999999999998E-2</v>
      </c>
      <c r="K98" s="54">
        <f t="shared" si="15"/>
        <v>2.0000000000000018E-3</v>
      </c>
      <c r="L98" s="54">
        <f t="shared" si="16"/>
        <v>2.0000000000000018E-3</v>
      </c>
      <c r="M98">
        <f t="shared" si="17"/>
        <v>0.78539816339744828</v>
      </c>
      <c r="N98">
        <f t="shared" si="18"/>
        <v>45</v>
      </c>
      <c r="P98">
        <f>I98/'Shear box'!$F$8</f>
        <v>3.6363636363636364E-3</v>
      </c>
      <c r="Q98">
        <f t="shared" si="19"/>
        <v>209</v>
      </c>
      <c r="R98">
        <f t="shared" si="20"/>
        <v>208.23999999999998</v>
      </c>
      <c r="S98">
        <f t="shared" si="24"/>
        <v>3.6363636363637708E-3</v>
      </c>
      <c r="T98">
        <f t="shared" si="21"/>
        <v>3.5961538461538461E-2</v>
      </c>
      <c r="V98">
        <f t="shared" si="22"/>
        <v>0.748</v>
      </c>
      <c r="W98">
        <f t="shared" si="23"/>
        <v>0.36363636363636365</v>
      </c>
    </row>
    <row r="99" spans="1:23" x14ac:dyDescent="0.25">
      <c r="A99" s="2">
        <v>97</v>
      </c>
      <c r="B99" s="2">
        <v>96.561000000000007</v>
      </c>
      <c r="C99" s="2">
        <v>0.71699999999999997</v>
      </c>
      <c r="D99" s="2">
        <v>-0.03</v>
      </c>
      <c r="E99" s="2">
        <v>234.53556</v>
      </c>
      <c r="H99" s="54">
        <f t="shared" si="13"/>
        <v>0.76</v>
      </c>
      <c r="I99" s="54">
        <f t="shared" si="14"/>
        <v>7.8E-2</v>
      </c>
      <c r="K99" s="54">
        <f t="shared" si="15"/>
        <v>2.0000000000000018E-3</v>
      </c>
      <c r="L99" s="54">
        <f t="shared" si="16"/>
        <v>2.0000000000000018E-3</v>
      </c>
      <c r="M99">
        <f t="shared" si="17"/>
        <v>0.78539816339744828</v>
      </c>
      <c r="N99">
        <f t="shared" si="18"/>
        <v>45</v>
      </c>
      <c r="P99">
        <f>I99/'Shear box'!$F$8</f>
        <v>3.7320574162679429E-3</v>
      </c>
      <c r="Q99">
        <f t="shared" si="19"/>
        <v>209</v>
      </c>
      <c r="R99">
        <f t="shared" si="20"/>
        <v>208.22</v>
      </c>
      <c r="S99">
        <f t="shared" si="24"/>
        <v>3.7320574162679199E-3</v>
      </c>
      <c r="T99">
        <f t="shared" si="21"/>
        <v>3.653846153846154E-2</v>
      </c>
      <c r="V99">
        <f t="shared" si="22"/>
        <v>0.76</v>
      </c>
      <c r="W99">
        <f t="shared" si="23"/>
        <v>0.37320574162679426</v>
      </c>
    </row>
    <row r="100" spans="1:23" x14ac:dyDescent="0.25">
      <c r="A100" s="2">
        <v>98</v>
      </c>
      <c r="B100" s="2">
        <v>97.561000000000007</v>
      </c>
      <c r="C100" s="2">
        <v>0.72799999999999998</v>
      </c>
      <c r="D100" s="2">
        <v>-2.8000000000000001E-2</v>
      </c>
      <c r="E100" s="2">
        <v>234.53556</v>
      </c>
      <c r="H100" s="54">
        <f t="shared" si="13"/>
        <v>0.77100000000000002</v>
      </c>
      <c r="I100" s="54">
        <f t="shared" si="14"/>
        <v>0.08</v>
      </c>
      <c r="K100" s="54">
        <f t="shared" si="15"/>
        <v>1.0000000000000009E-3</v>
      </c>
      <c r="L100" s="54">
        <f t="shared" si="16"/>
        <v>1.0000000000000009E-3</v>
      </c>
      <c r="M100">
        <f t="shared" si="17"/>
        <v>0.78539816339744828</v>
      </c>
      <c r="N100">
        <f t="shared" si="18"/>
        <v>45</v>
      </c>
      <c r="P100">
        <f>I100/'Shear box'!$F$8</f>
        <v>3.8277511961722493E-3</v>
      </c>
      <c r="Q100">
        <f t="shared" si="19"/>
        <v>209</v>
      </c>
      <c r="R100">
        <f t="shared" si="20"/>
        <v>208.2</v>
      </c>
      <c r="S100">
        <f t="shared" si="24"/>
        <v>3.827751196172291E-3</v>
      </c>
      <c r="T100">
        <f t="shared" si="21"/>
        <v>3.7067307692307691E-2</v>
      </c>
      <c r="V100">
        <f t="shared" si="22"/>
        <v>0.77100000000000002</v>
      </c>
      <c r="W100">
        <f t="shared" si="23"/>
        <v>0.38277511961722493</v>
      </c>
    </row>
    <row r="101" spans="1:23" x14ac:dyDescent="0.25">
      <c r="A101" s="2">
        <v>99</v>
      </c>
      <c r="B101" s="2">
        <v>98.561000000000007</v>
      </c>
      <c r="C101" s="2">
        <v>0.73599999999999999</v>
      </c>
      <c r="D101" s="2">
        <v>-2.7E-2</v>
      </c>
      <c r="E101" s="2">
        <v>234.53556</v>
      </c>
      <c r="H101" s="54">
        <f t="shared" si="13"/>
        <v>0.77900000000000003</v>
      </c>
      <c r="I101" s="54">
        <f t="shared" si="14"/>
        <v>8.1000000000000003E-2</v>
      </c>
      <c r="K101" s="54">
        <f t="shared" si="15"/>
        <v>1.9999999999999879E-3</v>
      </c>
      <c r="L101" s="54">
        <f t="shared" si="16"/>
        <v>1.9999999999999879E-3</v>
      </c>
      <c r="M101">
        <f t="shared" si="17"/>
        <v>0.78539816339744828</v>
      </c>
      <c r="N101">
        <f t="shared" si="18"/>
        <v>45</v>
      </c>
      <c r="P101">
        <f>I101/'Shear box'!$F$8</f>
        <v>3.8755980861244024E-3</v>
      </c>
      <c r="Q101">
        <f t="shared" si="19"/>
        <v>209</v>
      </c>
      <c r="R101">
        <f t="shared" si="20"/>
        <v>208.19</v>
      </c>
      <c r="S101">
        <f t="shared" si="24"/>
        <v>3.8755980861243655E-3</v>
      </c>
      <c r="T101">
        <f t="shared" si="21"/>
        <v>3.7451923076923077E-2</v>
      </c>
      <c r="V101">
        <f t="shared" si="22"/>
        <v>0.77900000000000003</v>
      </c>
      <c r="W101">
        <f t="shared" si="23"/>
        <v>0.38755980861244022</v>
      </c>
    </row>
    <row r="102" spans="1:23" x14ac:dyDescent="0.25">
      <c r="A102" s="2">
        <v>100</v>
      </c>
      <c r="B102" s="2">
        <v>99.561000000000007</v>
      </c>
      <c r="C102" s="2">
        <v>0.748</v>
      </c>
      <c r="D102" s="2">
        <v>-2.5000000000000001E-2</v>
      </c>
      <c r="E102" s="2">
        <v>236.13104000000001</v>
      </c>
      <c r="H102" s="54">
        <f t="shared" si="13"/>
        <v>0.79100000000000004</v>
      </c>
      <c r="I102" s="54">
        <f t="shared" si="14"/>
        <v>8.299999999999999E-2</v>
      </c>
      <c r="K102" s="54">
        <f t="shared" si="15"/>
        <v>1.0000000000000009E-3</v>
      </c>
      <c r="L102" s="54">
        <f t="shared" si="16"/>
        <v>1.0000000000000009E-3</v>
      </c>
      <c r="M102">
        <f t="shared" si="17"/>
        <v>0.78539816339744828</v>
      </c>
      <c r="N102">
        <f t="shared" si="18"/>
        <v>45</v>
      </c>
      <c r="P102">
        <f>I102/'Shear box'!$F$8</f>
        <v>3.971291866028708E-3</v>
      </c>
      <c r="Q102">
        <f t="shared" si="19"/>
        <v>209</v>
      </c>
      <c r="R102">
        <f t="shared" si="20"/>
        <v>208.17</v>
      </c>
      <c r="S102">
        <f t="shared" si="24"/>
        <v>3.9712918660287366E-3</v>
      </c>
      <c r="T102">
        <f t="shared" si="21"/>
        <v>3.8028846153846156E-2</v>
      </c>
      <c r="V102">
        <f t="shared" si="22"/>
        <v>0.79100000000000004</v>
      </c>
      <c r="W102">
        <f t="shared" si="23"/>
        <v>0.39712918660287078</v>
      </c>
    </row>
    <row r="103" spans="1:23" x14ac:dyDescent="0.25">
      <c r="A103" s="2">
        <v>101</v>
      </c>
      <c r="B103" s="2">
        <v>100.56100000000001</v>
      </c>
      <c r="C103" s="2">
        <v>0.75700000000000001</v>
      </c>
      <c r="D103" s="2">
        <v>-2.4E-2</v>
      </c>
      <c r="E103" s="2">
        <v>236.13104000000001</v>
      </c>
      <c r="H103" s="54">
        <f t="shared" si="13"/>
        <v>0.8</v>
      </c>
      <c r="I103" s="54">
        <f t="shared" si="14"/>
        <v>8.3999999999999991E-2</v>
      </c>
      <c r="K103" s="54">
        <f t="shared" si="15"/>
        <v>1.0000000000000009E-3</v>
      </c>
      <c r="L103" s="54">
        <f t="shared" si="16"/>
        <v>1.0000000000000009E-3</v>
      </c>
      <c r="M103">
        <f t="shared" si="17"/>
        <v>0.78539816339744828</v>
      </c>
      <c r="N103">
        <f t="shared" si="18"/>
        <v>45</v>
      </c>
      <c r="P103">
        <f>I103/'Shear box'!$F$8</f>
        <v>4.0191387559808615E-3</v>
      </c>
      <c r="Q103">
        <f t="shared" si="19"/>
        <v>209</v>
      </c>
      <c r="R103">
        <f t="shared" si="20"/>
        <v>208.16</v>
      </c>
      <c r="S103">
        <f t="shared" si="24"/>
        <v>4.0191387559809222E-3</v>
      </c>
      <c r="T103">
        <f t="shared" si="21"/>
        <v>3.8461538461538464E-2</v>
      </c>
      <c r="V103">
        <f t="shared" si="22"/>
        <v>0.8</v>
      </c>
      <c r="W103">
        <f t="shared" si="23"/>
        <v>0.40191387559808617</v>
      </c>
    </row>
    <row r="104" spans="1:23" x14ac:dyDescent="0.25">
      <c r="A104" s="2">
        <v>102</v>
      </c>
      <c r="B104" s="2">
        <v>101.56100000000001</v>
      </c>
      <c r="C104" s="2">
        <v>0.76800000000000002</v>
      </c>
      <c r="D104" s="2">
        <v>-2.3E-2</v>
      </c>
      <c r="E104" s="2">
        <v>236.13104000000001</v>
      </c>
      <c r="H104" s="54">
        <f t="shared" si="13"/>
        <v>0.81100000000000005</v>
      </c>
      <c r="I104" s="54">
        <f t="shared" si="14"/>
        <v>8.4999999999999992E-2</v>
      </c>
      <c r="K104" s="54">
        <f t="shared" si="15"/>
        <v>2.0000000000000018E-3</v>
      </c>
      <c r="L104" s="54">
        <f t="shared" si="16"/>
        <v>2.0000000000000018E-3</v>
      </c>
      <c r="M104">
        <f t="shared" si="17"/>
        <v>0.78539816339744828</v>
      </c>
      <c r="N104">
        <f t="shared" si="18"/>
        <v>45</v>
      </c>
      <c r="P104">
        <f>I104/'Shear box'!$F$8</f>
        <v>4.0669856459330141E-3</v>
      </c>
      <c r="Q104">
        <f t="shared" si="19"/>
        <v>209</v>
      </c>
      <c r="R104">
        <f t="shared" si="20"/>
        <v>208.14999999999998</v>
      </c>
      <c r="S104">
        <f t="shared" si="24"/>
        <v>4.0669856459331077E-3</v>
      </c>
      <c r="T104">
        <f t="shared" si="21"/>
        <v>3.8990384615384614E-2</v>
      </c>
      <c r="V104">
        <f t="shared" si="22"/>
        <v>0.81100000000000005</v>
      </c>
      <c r="W104">
        <f t="shared" si="23"/>
        <v>0.40669856459330139</v>
      </c>
    </row>
    <row r="105" spans="1:23" x14ac:dyDescent="0.25">
      <c r="A105" s="2">
        <v>103</v>
      </c>
      <c r="B105" s="2">
        <v>102.56100000000001</v>
      </c>
      <c r="C105" s="2">
        <v>0.77700000000000002</v>
      </c>
      <c r="D105" s="2">
        <v>-2.1000000000000001E-2</v>
      </c>
      <c r="E105" s="2">
        <v>236.13104000000001</v>
      </c>
      <c r="H105" s="54">
        <f t="shared" si="13"/>
        <v>0.82000000000000006</v>
      </c>
      <c r="I105" s="54">
        <f t="shared" si="14"/>
        <v>8.6999999999999994E-2</v>
      </c>
      <c r="K105" s="54">
        <f t="shared" si="15"/>
        <v>2.0000000000000018E-3</v>
      </c>
      <c r="L105" s="54">
        <f t="shared" si="16"/>
        <v>2.0000000000000018E-3</v>
      </c>
      <c r="M105">
        <f t="shared" si="17"/>
        <v>0.78539816339744828</v>
      </c>
      <c r="N105">
        <f t="shared" si="18"/>
        <v>45</v>
      </c>
      <c r="P105">
        <f>I105/'Shear box'!$F$8</f>
        <v>4.162679425837321E-3</v>
      </c>
      <c r="Q105">
        <f t="shared" si="19"/>
        <v>209</v>
      </c>
      <c r="R105">
        <f t="shared" si="20"/>
        <v>208.13</v>
      </c>
      <c r="S105">
        <f t="shared" si="24"/>
        <v>4.1626794258373678E-3</v>
      </c>
      <c r="T105">
        <f t="shared" si="21"/>
        <v>3.9423076923076922E-2</v>
      </c>
      <c r="V105">
        <f t="shared" si="22"/>
        <v>0.82000000000000006</v>
      </c>
      <c r="W105">
        <f t="shared" si="23"/>
        <v>0.41626794258373212</v>
      </c>
    </row>
    <row r="106" spans="1:23" x14ac:dyDescent="0.25">
      <c r="A106" s="2">
        <v>104</v>
      </c>
      <c r="B106" s="2">
        <v>103.56100000000001</v>
      </c>
      <c r="C106" s="2">
        <v>0.78900000000000003</v>
      </c>
      <c r="D106" s="2">
        <v>-1.9E-2</v>
      </c>
      <c r="E106" s="2">
        <v>236.13104000000001</v>
      </c>
      <c r="H106" s="54">
        <f t="shared" si="13"/>
        <v>0.83200000000000007</v>
      </c>
      <c r="I106" s="54">
        <f t="shared" si="14"/>
        <v>8.8999999999999996E-2</v>
      </c>
      <c r="K106" s="54">
        <f t="shared" si="15"/>
        <v>1.0000000000000009E-3</v>
      </c>
      <c r="L106" s="54">
        <f t="shared" si="16"/>
        <v>1.0000000000000009E-3</v>
      </c>
      <c r="M106">
        <f t="shared" si="17"/>
        <v>0.78539816339744828</v>
      </c>
      <c r="N106">
        <f t="shared" si="18"/>
        <v>45</v>
      </c>
      <c r="P106">
        <f>I106/'Shear box'!$F$8</f>
        <v>4.2583732057416271E-3</v>
      </c>
      <c r="Q106">
        <f t="shared" si="19"/>
        <v>209</v>
      </c>
      <c r="R106">
        <f t="shared" si="20"/>
        <v>208.11</v>
      </c>
      <c r="S106">
        <f t="shared" si="24"/>
        <v>4.2583732057415169E-3</v>
      </c>
      <c r="T106">
        <f t="shared" si="21"/>
        <v>0.04</v>
      </c>
      <c r="V106">
        <f t="shared" si="22"/>
        <v>0.83200000000000007</v>
      </c>
      <c r="W106">
        <f t="shared" si="23"/>
        <v>0.42583732057416268</v>
      </c>
    </row>
    <row r="107" spans="1:23" x14ac:dyDescent="0.25">
      <c r="A107" s="2">
        <v>105</v>
      </c>
      <c r="B107" s="2">
        <v>104.56100000000001</v>
      </c>
      <c r="C107" s="2">
        <v>0.8</v>
      </c>
      <c r="D107" s="2">
        <v>-1.7999999999999999E-2</v>
      </c>
      <c r="E107" s="2">
        <v>237.72651999999999</v>
      </c>
      <c r="H107" s="54">
        <f t="shared" si="13"/>
        <v>0.84300000000000008</v>
      </c>
      <c r="I107" s="54">
        <f t="shared" si="14"/>
        <v>0.09</v>
      </c>
      <c r="K107" s="54">
        <f t="shared" si="15"/>
        <v>1.0000000000000009E-3</v>
      </c>
      <c r="L107" s="54">
        <f t="shared" si="16"/>
        <v>1.0000000000000009E-3</v>
      </c>
      <c r="M107">
        <f t="shared" si="17"/>
        <v>0.78539816339744828</v>
      </c>
      <c r="N107">
        <f t="shared" si="18"/>
        <v>45</v>
      </c>
      <c r="P107">
        <f>I107/'Shear box'!$F$8</f>
        <v>4.3062200956937796E-3</v>
      </c>
      <c r="Q107">
        <f t="shared" si="19"/>
        <v>209</v>
      </c>
      <c r="R107">
        <f t="shared" si="20"/>
        <v>208.1</v>
      </c>
      <c r="S107">
        <f t="shared" si="24"/>
        <v>4.3062200956938135E-3</v>
      </c>
      <c r="T107">
        <f t="shared" si="21"/>
        <v>4.0528846153846158E-2</v>
      </c>
      <c r="V107">
        <f t="shared" si="22"/>
        <v>0.84299999999999997</v>
      </c>
      <c r="W107">
        <f t="shared" si="23"/>
        <v>0.43062200956937796</v>
      </c>
    </row>
    <row r="108" spans="1:23" x14ac:dyDescent="0.25">
      <c r="A108" s="2">
        <v>106</v>
      </c>
      <c r="B108" s="2">
        <v>105.56100000000001</v>
      </c>
      <c r="C108" s="2">
        <v>0.80900000000000005</v>
      </c>
      <c r="D108" s="2">
        <v>-1.7000000000000001E-2</v>
      </c>
      <c r="E108" s="2">
        <v>237.72651999999999</v>
      </c>
      <c r="H108" s="54">
        <f t="shared" si="13"/>
        <v>0.85200000000000009</v>
      </c>
      <c r="I108" s="54">
        <f t="shared" si="14"/>
        <v>9.0999999999999998E-2</v>
      </c>
      <c r="K108" s="54">
        <f t="shared" si="15"/>
        <v>2.0000000000000018E-3</v>
      </c>
      <c r="L108" s="54">
        <f t="shared" si="16"/>
        <v>2.0000000000000018E-3</v>
      </c>
      <c r="M108">
        <f t="shared" si="17"/>
        <v>0.78539816339744828</v>
      </c>
      <c r="N108">
        <f t="shared" si="18"/>
        <v>45</v>
      </c>
      <c r="P108">
        <f>I108/'Shear box'!$F$8</f>
        <v>4.3540669856459331E-3</v>
      </c>
      <c r="Q108">
        <f t="shared" si="19"/>
        <v>209</v>
      </c>
      <c r="R108">
        <f t="shared" si="20"/>
        <v>208.08999999999997</v>
      </c>
      <c r="S108">
        <f t="shared" si="24"/>
        <v>4.354066985645999E-3</v>
      </c>
      <c r="T108">
        <f t="shared" si="21"/>
        <v>4.0961538461538466E-2</v>
      </c>
      <c r="V108">
        <f t="shared" si="22"/>
        <v>0.8520000000000002</v>
      </c>
      <c r="W108">
        <f t="shared" si="23"/>
        <v>0.4354066985645933</v>
      </c>
    </row>
    <row r="109" spans="1:23" x14ac:dyDescent="0.25">
      <c r="A109" s="2">
        <v>107</v>
      </c>
      <c r="B109" s="2">
        <v>106.56100000000001</v>
      </c>
      <c r="C109" s="2">
        <v>0.82199999999999995</v>
      </c>
      <c r="D109" s="2">
        <v>-1.4999999999999999E-2</v>
      </c>
      <c r="E109" s="2">
        <v>237.72651999999999</v>
      </c>
      <c r="H109" s="54">
        <f t="shared" si="13"/>
        <v>0.86499999999999999</v>
      </c>
      <c r="I109" s="54">
        <f t="shared" si="14"/>
        <v>9.2999999999999999E-2</v>
      </c>
      <c r="K109" s="54">
        <f t="shared" si="15"/>
        <v>2.0000000000000018E-3</v>
      </c>
      <c r="L109" s="54">
        <f t="shared" si="16"/>
        <v>2.0000000000000018E-3</v>
      </c>
      <c r="M109">
        <f t="shared" si="17"/>
        <v>0.78539816339744828</v>
      </c>
      <c r="N109">
        <f t="shared" si="18"/>
        <v>45</v>
      </c>
      <c r="P109">
        <f>I109/'Shear box'!$F$8</f>
        <v>4.4497607655502392E-3</v>
      </c>
      <c r="Q109">
        <f t="shared" si="19"/>
        <v>209</v>
      </c>
      <c r="R109">
        <f t="shared" si="20"/>
        <v>208.07</v>
      </c>
      <c r="S109">
        <f t="shared" si="24"/>
        <v>4.4497607655502591E-3</v>
      </c>
      <c r="T109">
        <f t="shared" si="21"/>
        <v>4.158653846153846E-2</v>
      </c>
      <c r="V109">
        <f t="shared" si="22"/>
        <v>0.86499999999999999</v>
      </c>
      <c r="W109">
        <f t="shared" si="23"/>
        <v>0.44497607655502391</v>
      </c>
    </row>
    <row r="110" spans="1:23" x14ac:dyDescent="0.25">
      <c r="A110" s="2">
        <v>108</v>
      </c>
      <c r="B110" s="2">
        <v>107.56100000000001</v>
      </c>
      <c r="C110" s="2">
        <v>0.83099999999999996</v>
      </c>
      <c r="D110" s="2">
        <v>-1.2999999999999999E-2</v>
      </c>
      <c r="E110" s="2">
        <v>237.72651999999999</v>
      </c>
      <c r="H110" s="54">
        <f t="shared" si="13"/>
        <v>0.874</v>
      </c>
      <c r="I110" s="54">
        <f t="shared" si="14"/>
        <v>9.5000000000000001E-2</v>
      </c>
      <c r="K110" s="54">
        <f t="shared" si="15"/>
        <v>1.0000000000000009E-3</v>
      </c>
      <c r="L110" s="54">
        <f t="shared" si="16"/>
        <v>1.0000000000000009E-3</v>
      </c>
      <c r="M110">
        <f t="shared" si="17"/>
        <v>0.78539816339744828</v>
      </c>
      <c r="N110">
        <f t="shared" si="18"/>
        <v>45</v>
      </c>
      <c r="P110">
        <f>I110/'Shear box'!$F$8</f>
        <v>4.5454545454545461E-3</v>
      </c>
      <c r="Q110">
        <f t="shared" si="19"/>
        <v>209</v>
      </c>
      <c r="R110">
        <f t="shared" si="20"/>
        <v>208.05</v>
      </c>
      <c r="S110">
        <f t="shared" si="24"/>
        <v>4.5454545454545192E-3</v>
      </c>
      <c r="T110">
        <f t="shared" si="21"/>
        <v>4.2019230769230767E-2</v>
      </c>
      <c r="V110">
        <f t="shared" si="22"/>
        <v>0.874</v>
      </c>
      <c r="W110">
        <f t="shared" si="23"/>
        <v>0.45454545454545459</v>
      </c>
    </row>
    <row r="111" spans="1:23" x14ac:dyDescent="0.25">
      <c r="A111" s="2">
        <v>109</v>
      </c>
      <c r="B111" s="2">
        <v>108.56100000000001</v>
      </c>
      <c r="C111" s="2">
        <v>0.84199999999999997</v>
      </c>
      <c r="D111" s="2">
        <v>-1.2E-2</v>
      </c>
      <c r="E111" s="2">
        <v>237.72651999999999</v>
      </c>
      <c r="H111" s="54">
        <f t="shared" si="13"/>
        <v>0.88500000000000001</v>
      </c>
      <c r="I111" s="54">
        <f t="shared" si="14"/>
        <v>9.6000000000000002E-2</v>
      </c>
      <c r="K111" s="54">
        <f t="shared" si="15"/>
        <v>2.0000000000000018E-3</v>
      </c>
      <c r="L111" s="54">
        <f t="shared" si="16"/>
        <v>2.0000000000000018E-3</v>
      </c>
      <c r="M111">
        <f t="shared" si="17"/>
        <v>0.78539816339744828</v>
      </c>
      <c r="N111">
        <f t="shared" si="18"/>
        <v>45</v>
      </c>
      <c r="P111">
        <f>I111/'Shear box'!$F$8</f>
        <v>4.5933014354066987E-3</v>
      </c>
      <c r="Q111">
        <f t="shared" si="19"/>
        <v>209</v>
      </c>
      <c r="R111">
        <f t="shared" si="20"/>
        <v>208.03999999999996</v>
      </c>
      <c r="S111">
        <f t="shared" si="24"/>
        <v>4.5933014354069268E-3</v>
      </c>
      <c r="T111">
        <f t="shared" si="21"/>
        <v>4.2548076923076925E-2</v>
      </c>
      <c r="V111">
        <f t="shared" si="22"/>
        <v>0.88500000000000001</v>
      </c>
      <c r="W111">
        <f t="shared" si="23"/>
        <v>0.45933014354066987</v>
      </c>
    </row>
    <row r="112" spans="1:23" x14ac:dyDescent="0.25">
      <c r="A112" s="2">
        <v>110</v>
      </c>
      <c r="B112" s="2">
        <v>109.56100000000001</v>
      </c>
      <c r="C112" s="2">
        <v>0.85099999999999998</v>
      </c>
      <c r="D112" s="2">
        <v>-0.01</v>
      </c>
      <c r="E112" s="2">
        <v>239.322</v>
      </c>
      <c r="H112" s="54">
        <f t="shared" si="13"/>
        <v>0.89400000000000002</v>
      </c>
      <c r="I112" s="54">
        <f t="shared" si="14"/>
        <v>9.8000000000000004E-2</v>
      </c>
      <c r="K112" s="54">
        <f t="shared" si="15"/>
        <v>1.0000000000000009E-3</v>
      </c>
      <c r="L112" s="54">
        <f t="shared" si="16"/>
        <v>1.0000000000000009E-3</v>
      </c>
      <c r="M112">
        <f t="shared" si="17"/>
        <v>0.78539816339744828</v>
      </c>
      <c r="N112">
        <f t="shared" si="18"/>
        <v>45</v>
      </c>
      <c r="P112">
        <f>I112/'Shear box'!$F$8</f>
        <v>4.6889952153110056E-3</v>
      </c>
      <c r="Q112">
        <f t="shared" si="19"/>
        <v>209</v>
      </c>
      <c r="R112">
        <f t="shared" si="20"/>
        <v>208.02</v>
      </c>
      <c r="S112">
        <f t="shared" si="24"/>
        <v>4.6889952153109649E-3</v>
      </c>
      <c r="T112">
        <f t="shared" si="21"/>
        <v>4.2980769230769232E-2</v>
      </c>
      <c r="V112">
        <f t="shared" si="22"/>
        <v>0.89400000000000002</v>
      </c>
      <c r="W112">
        <f t="shared" si="23"/>
        <v>0.46889952153110054</v>
      </c>
    </row>
    <row r="113" spans="1:23" x14ac:dyDescent="0.25">
      <c r="A113" s="2">
        <v>111</v>
      </c>
      <c r="B113" s="2">
        <v>110.56100000000001</v>
      </c>
      <c r="C113" s="2">
        <v>0.86299999999999999</v>
      </c>
      <c r="D113" s="2">
        <v>-8.9999999999999993E-3</v>
      </c>
      <c r="E113" s="2">
        <v>239.322</v>
      </c>
      <c r="H113" s="54">
        <f t="shared" si="13"/>
        <v>0.90600000000000003</v>
      </c>
      <c r="I113" s="54">
        <f t="shared" si="14"/>
        <v>9.9000000000000005E-2</v>
      </c>
      <c r="K113" s="54">
        <f t="shared" si="15"/>
        <v>1.0000000000000009E-3</v>
      </c>
      <c r="L113" s="54">
        <f t="shared" si="16"/>
        <v>1.0000000000000009E-3</v>
      </c>
      <c r="M113">
        <f t="shared" si="17"/>
        <v>0.78539816339744828</v>
      </c>
      <c r="N113">
        <f t="shared" si="18"/>
        <v>45</v>
      </c>
      <c r="P113">
        <f>I113/'Shear box'!$F$8</f>
        <v>4.7368421052631582E-3</v>
      </c>
      <c r="Q113">
        <f t="shared" si="19"/>
        <v>209</v>
      </c>
      <c r="R113">
        <f t="shared" si="20"/>
        <v>208.00999999999996</v>
      </c>
      <c r="S113">
        <f t="shared" si="24"/>
        <v>4.7368421052633725E-3</v>
      </c>
      <c r="T113">
        <f t="shared" si="21"/>
        <v>4.3557692307692304E-2</v>
      </c>
      <c r="V113">
        <f t="shared" si="22"/>
        <v>0.90600000000000003</v>
      </c>
      <c r="W113">
        <f t="shared" si="23"/>
        <v>0.47368421052631582</v>
      </c>
    </row>
    <row r="114" spans="1:23" x14ac:dyDescent="0.25">
      <c r="A114" s="2">
        <v>112</v>
      </c>
      <c r="B114" s="2">
        <v>111.56100000000001</v>
      </c>
      <c r="C114" s="2">
        <v>0.874</v>
      </c>
      <c r="D114" s="2">
        <v>-8.0000000000000002E-3</v>
      </c>
      <c r="E114" s="2">
        <v>239.322</v>
      </c>
      <c r="H114" s="54">
        <f t="shared" si="13"/>
        <v>0.91700000000000004</v>
      </c>
      <c r="I114" s="54">
        <f t="shared" si="14"/>
        <v>0.1</v>
      </c>
      <c r="K114" s="54">
        <f t="shared" si="15"/>
        <v>1.9999999999999879E-3</v>
      </c>
      <c r="L114" s="54">
        <f t="shared" si="16"/>
        <v>1.9999999999999879E-3</v>
      </c>
      <c r="M114">
        <f t="shared" si="17"/>
        <v>0.78539816339744828</v>
      </c>
      <c r="N114">
        <f t="shared" si="18"/>
        <v>45</v>
      </c>
      <c r="P114">
        <f>I114/'Shear box'!$F$8</f>
        <v>4.7846889952153117E-3</v>
      </c>
      <c r="Q114">
        <f t="shared" si="19"/>
        <v>209</v>
      </c>
      <c r="R114">
        <f t="shared" si="20"/>
        <v>207.99999999999997</v>
      </c>
      <c r="S114">
        <f t="shared" si="24"/>
        <v>4.784688995215447E-3</v>
      </c>
      <c r="T114">
        <f t="shared" si="21"/>
        <v>4.4086538461538462E-2</v>
      </c>
      <c r="V114">
        <f t="shared" si="22"/>
        <v>0.91700000000000015</v>
      </c>
      <c r="W114">
        <f t="shared" si="23"/>
        <v>0.47846889952153115</v>
      </c>
    </row>
    <row r="115" spans="1:23" x14ac:dyDescent="0.25">
      <c r="A115" s="2">
        <v>113</v>
      </c>
      <c r="B115" s="2">
        <v>112.56100000000001</v>
      </c>
      <c r="C115" s="2">
        <v>0.88400000000000001</v>
      </c>
      <c r="D115" s="2">
        <v>-6.0000000000000001E-3</v>
      </c>
      <c r="E115" s="2">
        <v>239.322</v>
      </c>
      <c r="H115" s="54">
        <f t="shared" si="13"/>
        <v>0.92700000000000005</v>
      </c>
      <c r="I115" s="54">
        <f t="shared" si="14"/>
        <v>0.10199999999999999</v>
      </c>
      <c r="K115" s="54">
        <f t="shared" si="15"/>
        <v>1.0000000000000009E-3</v>
      </c>
      <c r="L115" s="54">
        <f t="shared" si="16"/>
        <v>1.0000000000000009E-3</v>
      </c>
      <c r="M115">
        <f t="shared" si="17"/>
        <v>0.78539816339744828</v>
      </c>
      <c r="N115">
        <f t="shared" si="18"/>
        <v>45</v>
      </c>
      <c r="P115">
        <f>I115/'Shear box'!$F$8</f>
        <v>4.8803827751196169E-3</v>
      </c>
      <c r="Q115">
        <f t="shared" si="19"/>
        <v>209</v>
      </c>
      <c r="R115">
        <f t="shared" si="20"/>
        <v>207.97999999999996</v>
      </c>
      <c r="S115">
        <f t="shared" si="24"/>
        <v>4.8803827751198181E-3</v>
      </c>
      <c r="T115">
        <f t="shared" si="21"/>
        <v>4.4567307692307691E-2</v>
      </c>
      <c r="V115">
        <f t="shared" si="22"/>
        <v>0.92700000000000005</v>
      </c>
      <c r="W115">
        <f t="shared" si="23"/>
        <v>0.48803827751196172</v>
      </c>
    </row>
    <row r="116" spans="1:23" x14ac:dyDescent="0.25">
      <c r="A116" s="2">
        <v>114</v>
      </c>
      <c r="B116" s="2">
        <v>113.56100000000001</v>
      </c>
      <c r="C116" s="2">
        <v>0.89600000000000002</v>
      </c>
      <c r="D116" s="2">
        <v>-5.0000000000000001E-3</v>
      </c>
      <c r="E116" s="2">
        <v>239.322</v>
      </c>
      <c r="H116" s="54">
        <f t="shared" si="13"/>
        <v>0.93900000000000006</v>
      </c>
      <c r="I116" s="54">
        <f t="shared" si="14"/>
        <v>0.10299999999999999</v>
      </c>
      <c r="K116" s="54">
        <f t="shared" si="15"/>
        <v>2.0000000000000018E-3</v>
      </c>
      <c r="L116" s="54">
        <f t="shared" si="16"/>
        <v>2.0000000000000018E-3</v>
      </c>
      <c r="M116">
        <f t="shared" si="17"/>
        <v>0.78539816339744828</v>
      </c>
      <c r="N116">
        <f t="shared" si="18"/>
        <v>45</v>
      </c>
      <c r="P116">
        <f>I116/'Shear box'!$F$8</f>
        <v>4.9282296650717703E-3</v>
      </c>
      <c r="Q116">
        <f t="shared" si="19"/>
        <v>209</v>
      </c>
      <c r="R116">
        <f t="shared" si="20"/>
        <v>207.96999999999997</v>
      </c>
      <c r="S116">
        <f t="shared" si="24"/>
        <v>4.9282296650718926E-3</v>
      </c>
      <c r="T116">
        <f t="shared" si="21"/>
        <v>4.514423076923077E-2</v>
      </c>
      <c r="V116">
        <f t="shared" si="22"/>
        <v>0.93900000000000006</v>
      </c>
      <c r="W116">
        <f t="shared" si="23"/>
        <v>0.49282296650717705</v>
      </c>
    </row>
    <row r="117" spans="1:23" x14ac:dyDescent="0.25">
      <c r="A117" s="2">
        <v>115</v>
      </c>
      <c r="B117" s="2">
        <v>114.56100000000001</v>
      </c>
      <c r="C117" s="2">
        <v>0.90500000000000003</v>
      </c>
      <c r="D117" s="2">
        <v>-3.0000000000000001E-3</v>
      </c>
      <c r="E117" s="2">
        <v>239.322</v>
      </c>
      <c r="H117" s="54">
        <f t="shared" si="13"/>
        <v>0.94800000000000006</v>
      </c>
      <c r="I117" s="54">
        <f t="shared" si="14"/>
        <v>0.105</v>
      </c>
      <c r="K117" s="54">
        <f t="shared" si="15"/>
        <v>1.0000000000000009E-3</v>
      </c>
      <c r="L117" s="54">
        <f t="shared" si="16"/>
        <v>1.0000000000000009E-3</v>
      </c>
      <c r="M117">
        <f t="shared" si="17"/>
        <v>0.78539816339744828</v>
      </c>
      <c r="N117">
        <f t="shared" si="18"/>
        <v>45</v>
      </c>
      <c r="P117">
        <f>I117/'Shear box'!$F$8</f>
        <v>5.0239234449760764E-3</v>
      </c>
      <c r="Q117">
        <f t="shared" si="19"/>
        <v>209</v>
      </c>
      <c r="R117">
        <f t="shared" si="20"/>
        <v>207.94999999999996</v>
      </c>
      <c r="S117">
        <f t="shared" si="24"/>
        <v>5.0239234449762638E-3</v>
      </c>
      <c r="T117">
        <f t="shared" si="21"/>
        <v>4.5576923076923077E-2</v>
      </c>
      <c r="V117">
        <f t="shared" si="22"/>
        <v>0.94800000000000006</v>
      </c>
      <c r="W117">
        <f t="shared" si="23"/>
        <v>0.50239234449760761</v>
      </c>
    </row>
    <row r="118" spans="1:23" x14ac:dyDescent="0.25">
      <c r="A118" s="2">
        <v>116</v>
      </c>
      <c r="B118" s="2">
        <v>115.56100000000001</v>
      </c>
      <c r="C118" s="2">
        <v>0.91800000000000004</v>
      </c>
      <c r="D118" s="2">
        <v>-2E-3</v>
      </c>
      <c r="E118" s="2">
        <v>239.322</v>
      </c>
      <c r="H118" s="54">
        <f t="shared" si="13"/>
        <v>0.96100000000000008</v>
      </c>
      <c r="I118" s="54">
        <f t="shared" si="14"/>
        <v>0.106</v>
      </c>
      <c r="K118" s="54">
        <f t="shared" si="15"/>
        <v>1.0000000000000009E-3</v>
      </c>
      <c r="L118" s="54">
        <f t="shared" si="16"/>
        <v>1.0000000000000009E-3</v>
      </c>
      <c r="M118">
        <f t="shared" si="17"/>
        <v>0.78539816339744828</v>
      </c>
      <c r="N118">
        <f t="shared" si="18"/>
        <v>45</v>
      </c>
      <c r="P118">
        <f>I118/'Shear box'!$F$8</f>
        <v>5.0717703349282299E-3</v>
      </c>
      <c r="Q118">
        <f t="shared" si="19"/>
        <v>209</v>
      </c>
      <c r="R118">
        <f t="shared" si="20"/>
        <v>207.93999999999997</v>
      </c>
      <c r="S118">
        <f t="shared" si="24"/>
        <v>5.0717703349283383E-3</v>
      </c>
      <c r="T118">
        <f t="shared" si="21"/>
        <v>4.6201923076923078E-2</v>
      </c>
      <c r="V118">
        <f t="shared" si="22"/>
        <v>0.96100000000000008</v>
      </c>
      <c r="W118">
        <f t="shared" si="23"/>
        <v>0.50717703349282295</v>
      </c>
    </row>
    <row r="119" spans="1:23" x14ac:dyDescent="0.25">
      <c r="A119" s="2">
        <v>117</v>
      </c>
      <c r="B119" s="2">
        <v>116.56100000000001</v>
      </c>
      <c r="C119" s="2">
        <v>0.92700000000000005</v>
      </c>
      <c r="D119" s="2">
        <v>-1E-3</v>
      </c>
      <c r="E119" s="2">
        <v>239.322</v>
      </c>
      <c r="H119" s="54">
        <f t="shared" si="13"/>
        <v>0.97000000000000008</v>
      </c>
      <c r="I119" s="54">
        <f t="shared" si="14"/>
        <v>0.107</v>
      </c>
      <c r="K119" s="54">
        <f t="shared" si="15"/>
        <v>2.0000000000000018E-3</v>
      </c>
      <c r="L119" s="54">
        <f t="shared" si="16"/>
        <v>2.0000000000000018E-3</v>
      </c>
      <c r="M119">
        <f t="shared" si="17"/>
        <v>0.78539816339744828</v>
      </c>
      <c r="N119">
        <f t="shared" si="18"/>
        <v>45</v>
      </c>
      <c r="P119">
        <f>I119/'Shear box'!$F$8</f>
        <v>5.1196172248803833E-3</v>
      </c>
      <c r="Q119">
        <f t="shared" si="19"/>
        <v>209</v>
      </c>
      <c r="R119">
        <f t="shared" si="20"/>
        <v>207.93</v>
      </c>
      <c r="S119">
        <f t="shared" si="24"/>
        <v>5.1196172248803018E-3</v>
      </c>
      <c r="T119">
        <f t="shared" si="21"/>
        <v>4.6634615384615385E-2</v>
      </c>
      <c r="V119">
        <f t="shared" si="22"/>
        <v>0.97</v>
      </c>
      <c r="W119">
        <f t="shared" si="23"/>
        <v>0.51196172248803828</v>
      </c>
    </row>
    <row r="120" spans="1:23" x14ac:dyDescent="0.25">
      <c r="A120" s="2">
        <v>118</v>
      </c>
      <c r="B120" s="2">
        <v>117.56100000000001</v>
      </c>
      <c r="C120" s="2">
        <v>0.93899999999999995</v>
      </c>
      <c r="D120" s="2">
        <v>1E-3</v>
      </c>
      <c r="E120" s="2">
        <v>239.322</v>
      </c>
      <c r="H120" s="54">
        <f t="shared" si="13"/>
        <v>0.98199999999999998</v>
      </c>
      <c r="I120" s="54">
        <f t="shared" si="14"/>
        <v>0.109</v>
      </c>
      <c r="K120" s="54">
        <f t="shared" si="15"/>
        <v>1.0000000000000009E-3</v>
      </c>
      <c r="L120" s="54">
        <f t="shared" si="16"/>
        <v>1.0000000000000009E-3</v>
      </c>
      <c r="M120">
        <f t="shared" si="17"/>
        <v>0.78539816339744828</v>
      </c>
      <c r="N120">
        <f t="shared" si="18"/>
        <v>45</v>
      </c>
      <c r="P120">
        <f>I120/'Shear box'!$F$8</f>
        <v>5.2153110047846894E-3</v>
      </c>
      <c r="Q120">
        <f t="shared" si="19"/>
        <v>209</v>
      </c>
      <c r="R120">
        <f t="shared" si="20"/>
        <v>207.90999999999997</v>
      </c>
      <c r="S120">
        <f t="shared" si="24"/>
        <v>5.215311004784895E-3</v>
      </c>
      <c r="T120">
        <f t="shared" si="21"/>
        <v>4.7211538461538458E-2</v>
      </c>
      <c r="V120">
        <f t="shared" si="22"/>
        <v>0.9820000000000001</v>
      </c>
      <c r="W120">
        <f t="shared" si="23"/>
        <v>0.52153110047846896</v>
      </c>
    </row>
    <row r="121" spans="1:23" x14ac:dyDescent="0.25">
      <c r="A121" s="2">
        <v>119</v>
      </c>
      <c r="B121" s="2">
        <v>118.56100000000001</v>
      </c>
      <c r="C121" s="2">
        <v>0.94899999999999995</v>
      </c>
      <c r="D121" s="2">
        <v>2E-3</v>
      </c>
      <c r="E121" s="2">
        <v>239.322</v>
      </c>
      <c r="H121" s="54">
        <f t="shared" si="13"/>
        <v>0.99199999999999999</v>
      </c>
      <c r="I121" s="54">
        <f t="shared" si="14"/>
        <v>0.11</v>
      </c>
      <c r="K121" s="54">
        <f t="shared" si="15"/>
        <v>1.0000000000000009E-3</v>
      </c>
      <c r="L121" s="54">
        <f t="shared" si="16"/>
        <v>1.0000000000000009E-3</v>
      </c>
      <c r="M121">
        <f t="shared" si="17"/>
        <v>0.78539816339744828</v>
      </c>
      <c r="N121">
        <f t="shared" si="18"/>
        <v>45</v>
      </c>
      <c r="P121">
        <f>I121/'Shear box'!$F$8</f>
        <v>5.2631578947368429E-3</v>
      </c>
      <c r="Q121">
        <f t="shared" si="19"/>
        <v>209</v>
      </c>
      <c r="R121">
        <f t="shared" si="20"/>
        <v>207.9</v>
      </c>
      <c r="S121">
        <f t="shared" si="24"/>
        <v>5.2631578947368585E-3</v>
      </c>
      <c r="T121">
        <f t="shared" si="21"/>
        <v>4.7692307692307694E-2</v>
      </c>
      <c r="V121">
        <f t="shared" si="22"/>
        <v>0.99199999999999999</v>
      </c>
      <c r="W121">
        <f t="shared" si="23"/>
        <v>0.52631578947368429</v>
      </c>
    </row>
    <row r="122" spans="1:23" x14ac:dyDescent="0.25">
      <c r="A122" s="2">
        <v>120</v>
      </c>
      <c r="B122" s="2">
        <v>119.56100000000001</v>
      </c>
      <c r="C122" s="2">
        <v>0.96</v>
      </c>
      <c r="D122" s="2">
        <v>3.0000000000000001E-3</v>
      </c>
      <c r="E122" s="2">
        <v>239.322</v>
      </c>
      <c r="H122" s="54">
        <f t="shared" si="13"/>
        <v>1.0029999999999999</v>
      </c>
      <c r="I122" s="54">
        <f t="shared" si="14"/>
        <v>0.111</v>
      </c>
      <c r="K122" s="54">
        <f t="shared" si="15"/>
        <v>1.0000000000000009E-3</v>
      </c>
      <c r="L122" s="54">
        <f t="shared" si="16"/>
        <v>1.0000000000000009E-3</v>
      </c>
      <c r="M122">
        <f t="shared" si="17"/>
        <v>0.78539816339744828</v>
      </c>
      <c r="N122">
        <f t="shared" si="18"/>
        <v>45</v>
      </c>
      <c r="P122">
        <f>I122/'Shear box'!$F$8</f>
        <v>5.3110047846889955E-3</v>
      </c>
      <c r="Q122">
        <f t="shared" si="19"/>
        <v>209</v>
      </c>
      <c r="R122">
        <f t="shared" si="20"/>
        <v>207.88999999999996</v>
      </c>
      <c r="S122">
        <f t="shared" si="24"/>
        <v>5.311004784689155E-3</v>
      </c>
      <c r="T122">
        <f t="shared" si="21"/>
        <v>4.8221153846153837E-2</v>
      </c>
      <c r="V122">
        <f t="shared" si="22"/>
        <v>1.0029999999999999</v>
      </c>
      <c r="W122">
        <f t="shared" si="23"/>
        <v>0.53110047846889952</v>
      </c>
    </row>
    <row r="123" spans="1:23" x14ac:dyDescent="0.25">
      <c r="A123" s="2">
        <v>121</v>
      </c>
      <c r="B123" s="2">
        <v>120.56100000000001</v>
      </c>
      <c r="C123" s="2">
        <v>0.96899999999999997</v>
      </c>
      <c r="D123" s="2">
        <v>4.0000000000000001E-3</v>
      </c>
      <c r="E123" s="2">
        <v>239.322</v>
      </c>
      <c r="H123" s="54">
        <f t="shared" si="13"/>
        <v>1.012</v>
      </c>
      <c r="I123" s="54">
        <f t="shared" si="14"/>
        <v>0.112</v>
      </c>
      <c r="K123" s="54">
        <f t="shared" si="15"/>
        <v>1.0000000000000009E-3</v>
      </c>
      <c r="L123" s="54">
        <f t="shared" si="16"/>
        <v>1.0000000000000009E-3</v>
      </c>
      <c r="M123">
        <f t="shared" si="17"/>
        <v>0.78539816339744828</v>
      </c>
      <c r="N123">
        <f t="shared" si="18"/>
        <v>45</v>
      </c>
      <c r="P123">
        <f>I123/'Shear box'!$F$8</f>
        <v>5.3588516746411489E-3</v>
      </c>
      <c r="Q123">
        <f t="shared" si="19"/>
        <v>209</v>
      </c>
      <c r="R123">
        <f t="shared" si="20"/>
        <v>207.88</v>
      </c>
      <c r="S123">
        <f t="shared" si="24"/>
        <v>5.3588516746411186E-3</v>
      </c>
      <c r="T123">
        <f t="shared" si="21"/>
        <v>4.8653846153846152E-2</v>
      </c>
      <c r="V123">
        <f t="shared" si="22"/>
        <v>1.012</v>
      </c>
      <c r="W123">
        <f t="shared" si="23"/>
        <v>0.53588516746411485</v>
      </c>
    </row>
    <row r="124" spans="1:23" x14ac:dyDescent="0.25">
      <c r="A124" s="2">
        <v>122</v>
      </c>
      <c r="B124" s="2">
        <v>121.56100000000001</v>
      </c>
      <c r="C124" s="2">
        <v>0.98099999999999998</v>
      </c>
      <c r="D124" s="2">
        <v>5.0000000000000001E-3</v>
      </c>
      <c r="E124" s="2">
        <v>239.322</v>
      </c>
      <c r="H124" s="54">
        <f t="shared" si="13"/>
        <v>1.024</v>
      </c>
      <c r="I124" s="54">
        <f t="shared" si="14"/>
        <v>0.113</v>
      </c>
      <c r="K124" s="54">
        <f t="shared" si="15"/>
        <v>2.0000000000000018E-3</v>
      </c>
      <c r="L124" s="54">
        <f t="shared" si="16"/>
        <v>2.0000000000000018E-3</v>
      </c>
      <c r="M124">
        <f t="shared" si="17"/>
        <v>0.78539816339744828</v>
      </c>
      <c r="N124">
        <f t="shared" si="18"/>
        <v>45</v>
      </c>
      <c r="P124">
        <f>I124/'Shear box'!$F$8</f>
        <v>5.4066985645933024E-3</v>
      </c>
      <c r="Q124">
        <f t="shared" si="19"/>
        <v>209</v>
      </c>
      <c r="R124">
        <f t="shared" si="20"/>
        <v>207.87</v>
      </c>
      <c r="S124">
        <f t="shared" si="24"/>
        <v>5.4066985645933041E-3</v>
      </c>
      <c r="T124">
        <f t="shared" si="21"/>
        <v>4.9230769230769231E-2</v>
      </c>
      <c r="V124">
        <f t="shared" si="22"/>
        <v>1.024</v>
      </c>
      <c r="W124">
        <f t="shared" si="23"/>
        <v>0.54066985645933019</v>
      </c>
    </row>
    <row r="125" spans="1:23" x14ac:dyDescent="0.25">
      <c r="A125" s="2">
        <v>123</v>
      </c>
      <c r="B125" s="2">
        <v>122.56100000000001</v>
      </c>
      <c r="C125" s="2">
        <v>0.99</v>
      </c>
      <c r="D125" s="2">
        <v>7.0000000000000001E-3</v>
      </c>
      <c r="E125" s="2">
        <v>239.322</v>
      </c>
      <c r="H125" s="54">
        <f t="shared" si="13"/>
        <v>1.0329999999999999</v>
      </c>
      <c r="I125" s="54">
        <f t="shared" si="14"/>
        <v>0.115</v>
      </c>
      <c r="K125" s="54">
        <f t="shared" si="15"/>
        <v>9.9999999999998701E-4</v>
      </c>
      <c r="L125" s="54">
        <f t="shared" si="16"/>
        <v>9.9999999999998701E-4</v>
      </c>
      <c r="M125">
        <f t="shared" si="17"/>
        <v>0.78539816339744828</v>
      </c>
      <c r="N125">
        <f t="shared" si="18"/>
        <v>45</v>
      </c>
      <c r="P125">
        <f>I125/'Shear box'!$F$8</f>
        <v>5.5023923444976084E-3</v>
      </c>
      <c r="Q125">
        <f t="shared" si="19"/>
        <v>209</v>
      </c>
      <c r="R125">
        <f t="shared" si="20"/>
        <v>207.85</v>
      </c>
      <c r="S125">
        <f t="shared" si="24"/>
        <v>5.5023923444976752E-3</v>
      </c>
      <c r="T125">
        <f t="shared" si="21"/>
        <v>4.9663461538461531E-2</v>
      </c>
      <c r="V125">
        <f t="shared" si="22"/>
        <v>1.0329999999999999</v>
      </c>
      <c r="W125">
        <f t="shared" si="23"/>
        <v>0.55023923444976086</v>
      </c>
    </row>
    <row r="126" spans="1:23" x14ac:dyDescent="0.25">
      <c r="A126" s="2">
        <v>124</v>
      </c>
      <c r="B126" s="2">
        <v>123.56100000000001</v>
      </c>
      <c r="C126" s="2">
        <v>1.002</v>
      </c>
      <c r="D126" s="2">
        <v>8.0000000000000002E-3</v>
      </c>
      <c r="E126" s="2">
        <v>239.322</v>
      </c>
      <c r="H126" s="54">
        <f t="shared" si="13"/>
        <v>1.0449999999999999</v>
      </c>
      <c r="I126" s="54">
        <f t="shared" si="14"/>
        <v>0.11599999999999999</v>
      </c>
      <c r="K126" s="54">
        <f t="shared" si="15"/>
        <v>2.0000000000000018E-3</v>
      </c>
      <c r="L126" s="54">
        <f t="shared" si="16"/>
        <v>2.0000000000000018E-3</v>
      </c>
      <c r="M126">
        <f t="shared" si="17"/>
        <v>0.78539816339744828</v>
      </c>
      <c r="N126">
        <f t="shared" si="18"/>
        <v>45</v>
      </c>
      <c r="P126">
        <f>I126/'Shear box'!$F$8</f>
        <v>5.550239234449761E-3</v>
      </c>
      <c r="Q126">
        <f t="shared" si="19"/>
        <v>209</v>
      </c>
      <c r="R126">
        <f t="shared" si="20"/>
        <v>207.84</v>
      </c>
      <c r="S126">
        <f t="shared" si="24"/>
        <v>5.5502392344497498E-3</v>
      </c>
      <c r="T126">
        <f t="shared" si="21"/>
        <v>5.024038461538461E-2</v>
      </c>
      <c r="V126">
        <f t="shared" si="22"/>
        <v>1.0449999999999999</v>
      </c>
      <c r="W126">
        <f t="shared" si="23"/>
        <v>0.55502392344497609</v>
      </c>
    </row>
    <row r="127" spans="1:23" x14ac:dyDescent="0.25">
      <c r="A127" s="2">
        <v>125</v>
      </c>
      <c r="B127" s="2">
        <v>124.56100000000001</v>
      </c>
      <c r="C127" s="2">
        <v>1.014</v>
      </c>
      <c r="D127" s="2">
        <v>0.01</v>
      </c>
      <c r="E127" s="2">
        <v>239.322</v>
      </c>
      <c r="H127" s="54">
        <f t="shared" si="13"/>
        <v>1.0569999999999999</v>
      </c>
      <c r="I127" s="54">
        <f t="shared" si="14"/>
        <v>0.11799999999999999</v>
      </c>
      <c r="K127" s="54">
        <f t="shared" si="15"/>
        <v>2.0000000000000018E-3</v>
      </c>
      <c r="L127" s="54">
        <f t="shared" si="16"/>
        <v>2.0000000000000018E-3</v>
      </c>
      <c r="M127">
        <f t="shared" si="17"/>
        <v>0.78539816339744828</v>
      </c>
      <c r="N127">
        <f t="shared" si="18"/>
        <v>45</v>
      </c>
      <c r="P127">
        <f>I127/'Shear box'!$F$8</f>
        <v>5.6459330143540671E-3</v>
      </c>
      <c r="Q127">
        <f t="shared" si="19"/>
        <v>209</v>
      </c>
      <c r="R127">
        <f t="shared" si="20"/>
        <v>207.82</v>
      </c>
      <c r="S127">
        <f t="shared" si="24"/>
        <v>5.6459330143541209E-3</v>
      </c>
      <c r="T127">
        <f t="shared" si="21"/>
        <v>5.0817307692307689E-2</v>
      </c>
      <c r="V127">
        <f t="shared" si="22"/>
        <v>1.0569999999999999</v>
      </c>
      <c r="W127">
        <f t="shared" si="23"/>
        <v>0.56459330143540676</v>
      </c>
    </row>
    <row r="128" spans="1:23" x14ac:dyDescent="0.25">
      <c r="A128" s="2">
        <v>126</v>
      </c>
      <c r="B128" s="2">
        <v>125.56100000000001</v>
      </c>
      <c r="C128" s="2">
        <v>1.024</v>
      </c>
      <c r="D128" s="2">
        <v>1.2E-2</v>
      </c>
      <c r="E128" s="2">
        <v>239.322</v>
      </c>
      <c r="H128" s="54">
        <f t="shared" si="13"/>
        <v>1.0669999999999999</v>
      </c>
      <c r="I128" s="54">
        <f t="shared" si="14"/>
        <v>0.12</v>
      </c>
      <c r="K128" s="54">
        <f t="shared" si="15"/>
        <v>0</v>
      </c>
      <c r="L128" s="54">
        <f t="shared" si="16"/>
        <v>0</v>
      </c>
      <c r="M128" t="e">
        <f t="shared" si="17"/>
        <v>#DIV/0!</v>
      </c>
      <c r="N128" t="e">
        <f t="shared" si="18"/>
        <v>#DIV/0!</v>
      </c>
      <c r="P128">
        <f>I128/'Shear box'!$F$8</f>
        <v>5.7416267942583732E-3</v>
      </c>
      <c r="Q128">
        <f t="shared" si="19"/>
        <v>209</v>
      </c>
      <c r="R128">
        <f t="shared" si="20"/>
        <v>207.79999999999998</v>
      </c>
      <c r="S128">
        <f t="shared" si="24"/>
        <v>5.741626794258492E-3</v>
      </c>
      <c r="T128">
        <f t="shared" si="21"/>
        <v>5.1298076923076918E-2</v>
      </c>
      <c r="V128">
        <f t="shared" si="22"/>
        <v>1.0669999999999999</v>
      </c>
      <c r="W128">
        <f t="shared" si="23"/>
        <v>0.57416267942583732</v>
      </c>
    </row>
    <row r="129" spans="1:23" x14ac:dyDescent="0.25">
      <c r="A129" s="2">
        <v>127</v>
      </c>
      <c r="B129" s="2">
        <v>126.56100000000001</v>
      </c>
      <c r="C129" s="2">
        <v>1.036</v>
      </c>
      <c r="D129" s="2">
        <v>1.2E-2</v>
      </c>
      <c r="E129" s="2">
        <v>239.322</v>
      </c>
      <c r="H129" s="54">
        <f t="shared" si="13"/>
        <v>1.079</v>
      </c>
      <c r="I129" s="54">
        <f t="shared" si="14"/>
        <v>0.12</v>
      </c>
      <c r="K129" s="54">
        <f t="shared" si="15"/>
        <v>2.0000000000000018E-3</v>
      </c>
      <c r="L129" s="54">
        <f t="shared" si="16"/>
        <v>2.0000000000000018E-3</v>
      </c>
      <c r="M129">
        <f t="shared" si="17"/>
        <v>0.78539816339744828</v>
      </c>
      <c r="N129">
        <f t="shared" si="18"/>
        <v>45</v>
      </c>
      <c r="P129">
        <f>I129/'Shear box'!$F$8</f>
        <v>5.7416267942583732E-3</v>
      </c>
      <c r="Q129">
        <f t="shared" si="19"/>
        <v>209</v>
      </c>
      <c r="R129">
        <f t="shared" si="20"/>
        <v>207.79999999999998</v>
      </c>
      <c r="S129">
        <f t="shared" si="24"/>
        <v>5.741626794258492E-3</v>
      </c>
      <c r="T129">
        <f t="shared" si="21"/>
        <v>5.1874999999999998E-2</v>
      </c>
      <c r="V129">
        <f t="shared" si="22"/>
        <v>1.079</v>
      </c>
      <c r="W129">
        <f t="shared" si="23"/>
        <v>0.57416267942583732</v>
      </c>
    </row>
    <row r="130" spans="1:23" x14ac:dyDescent="0.25">
      <c r="A130" s="2">
        <v>128</v>
      </c>
      <c r="B130" s="2">
        <v>127.56100000000001</v>
      </c>
      <c r="C130" s="2">
        <v>1.0449999999999999</v>
      </c>
      <c r="D130" s="2">
        <v>1.4E-2</v>
      </c>
      <c r="E130" s="2">
        <v>239.322</v>
      </c>
      <c r="H130" s="54">
        <f t="shared" si="13"/>
        <v>1.0879999999999999</v>
      </c>
      <c r="I130" s="54">
        <f t="shared" si="14"/>
        <v>0.122</v>
      </c>
      <c r="K130" s="54">
        <f t="shared" si="15"/>
        <v>2.0000000000000018E-3</v>
      </c>
      <c r="L130" s="54">
        <f t="shared" si="16"/>
        <v>2.0000000000000018E-3</v>
      </c>
      <c r="M130">
        <f t="shared" si="17"/>
        <v>0.78539816339744828</v>
      </c>
      <c r="N130">
        <f t="shared" si="18"/>
        <v>45</v>
      </c>
      <c r="P130">
        <f>I130/'Shear box'!$F$8</f>
        <v>5.8373205741626801E-3</v>
      </c>
      <c r="Q130">
        <f t="shared" si="19"/>
        <v>209</v>
      </c>
      <c r="R130">
        <f t="shared" si="20"/>
        <v>207.78</v>
      </c>
      <c r="S130">
        <f t="shared" si="24"/>
        <v>5.8373205741626411E-3</v>
      </c>
      <c r="T130">
        <f t="shared" si="21"/>
        <v>5.2307692307692298E-2</v>
      </c>
      <c r="V130">
        <f t="shared" si="22"/>
        <v>1.0879999999999999</v>
      </c>
      <c r="W130">
        <f t="shared" si="23"/>
        <v>0.58373205741626799</v>
      </c>
    </row>
    <row r="131" spans="1:23" x14ac:dyDescent="0.25">
      <c r="A131" s="2">
        <v>129</v>
      </c>
      <c r="B131" s="2">
        <v>128.56100000000001</v>
      </c>
      <c r="C131" s="2">
        <v>1.0569999999999999</v>
      </c>
      <c r="D131" s="2">
        <v>1.6E-2</v>
      </c>
      <c r="E131" s="2">
        <v>240.91748000000001</v>
      </c>
      <c r="H131" s="54">
        <f t="shared" ref="H131:H194" si="25">C131-C$2</f>
        <v>1.0999999999999999</v>
      </c>
      <c r="I131" s="54">
        <f t="shared" ref="I131:I194" si="26">D131-$D$2</f>
        <v>0.124</v>
      </c>
      <c r="K131" s="54">
        <f t="shared" ref="K131:K194" si="27">I132-I131</f>
        <v>2.0000000000000018E-3</v>
      </c>
      <c r="L131" s="54">
        <f t="shared" ref="L131:L194" si="28">I132-I131</f>
        <v>2.0000000000000018E-3</v>
      </c>
      <c r="M131">
        <f t="shared" ref="M131:M194" si="29">ATAN(K131/L131)</f>
        <v>0.78539816339744828</v>
      </c>
      <c r="N131">
        <f t="shared" ref="N131:N194" si="30">M131/PI()*180</f>
        <v>45</v>
      </c>
      <c r="P131">
        <f>I131/'Shear box'!$F$8</f>
        <v>5.9330143540669861E-3</v>
      </c>
      <c r="Q131">
        <f t="shared" ref="Q131:Q194" si="31">(100*100*20.9)/1000</f>
        <v>209</v>
      </c>
      <c r="R131">
        <f t="shared" ref="R131:R194" si="32">(100*100*(20.9-I131))/1000</f>
        <v>207.76</v>
      </c>
      <c r="S131">
        <f t="shared" si="24"/>
        <v>5.9330143540670122E-3</v>
      </c>
      <c r="T131">
        <f t="shared" ref="T131:T194" si="33">H131/20.8</f>
        <v>5.2884615384615377E-2</v>
      </c>
      <c r="V131">
        <f t="shared" ref="V131:V194" si="34">H131/100*100</f>
        <v>1.0999999999999999</v>
      </c>
      <c r="W131">
        <f t="shared" ref="W131:W194" si="35">(I131)/20.9*100</f>
        <v>0.59330143540669866</v>
      </c>
    </row>
    <row r="132" spans="1:23" x14ac:dyDescent="0.25">
      <c r="A132" s="2">
        <v>130</v>
      </c>
      <c r="B132" s="2">
        <v>129.56100000000001</v>
      </c>
      <c r="C132" s="2">
        <v>1.069</v>
      </c>
      <c r="D132" s="2">
        <v>1.7999999999999999E-2</v>
      </c>
      <c r="E132" s="2">
        <v>240.91748000000001</v>
      </c>
      <c r="H132" s="54">
        <f t="shared" si="25"/>
        <v>1.1119999999999999</v>
      </c>
      <c r="I132" s="54">
        <f t="shared" si="26"/>
        <v>0.126</v>
      </c>
      <c r="K132" s="54">
        <f t="shared" si="27"/>
        <v>1.0000000000000009E-3</v>
      </c>
      <c r="L132" s="54">
        <f t="shared" si="28"/>
        <v>1.0000000000000009E-3</v>
      </c>
      <c r="M132">
        <f t="shared" si="29"/>
        <v>0.78539816339744828</v>
      </c>
      <c r="N132">
        <f t="shared" si="30"/>
        <v>45</v>
      </c>
      <c r="P132">
        <f>I132/'Shear box'!$F$8</f>
        <v>6.0287081339712922E-3</v>
      </c>
      <c r="Q132">
        <f t="shared" si="31"/>
        <v>209</v>
      </c>
      <c r="R132">
        <f t="shared" si="32"/>
        <v>207.73999999999998</v>
      </c>
      <c r="S132">
        <f t="shared" si="24"/>
        <v>6.0287081339713833E-3</v>
      </c>
      <c r="T132">
        <f t="shared" si="33"/>
        <v>5.3461538461538456E-2</v>
      </c>
      <c r="V132">
        <f t="shared" si="34"/>
        <v>1.1119999999999999</v>
      </c>
      <c r="W132">
        <f t="shared" si="35"/>
        <v>0.60287081339712922</v>
      </c>
    </row>
    <row r="133" spans="1:23" x14ac:dyDescent="0.25">
      <c r="A133" s="2">
        <v>131</v>
      </c>
      <c r="B133" s="2">
        <v>130.56100000000001</v>
      </c>
      <c r="C133" s="2">
        <v>1.079</v>
      </c>
      <c r="D133" s="2">
        <v>1.9E-2</v>
      </c>
      <c r="E133" s="2">
        <v>240.91748000000001</v>
      </c>
      <c r="H133" s="54">
        <f t="shared" si="25"/>
        <v>1.1219999999999999</v>
      </c>
      <c r="I133" s="54">
        <f t="shared" si="26"/>
        <v>0.127</v>
      </c>
      <c r="K133" s="54">
        <f t="shared" si="27"/>
        <v>1.0000000000000009E-3</v>
      </c>
      <c r="L133" s="54">
        <f t="shared" si="28"/>
        <v>1.0000000000000009E-3</v>
      </c>
      <c r="M133">
        <f t="shared" si="29"/>
        <v>0.78539816339744828</v>
      </c>
      <c r="N133">
        <f t="shared" si="30"/>
        <v>45</v>
      </c>
      <c r="P133">
        <f>I133/'Shear box'!$F$8</f>
        <v>6.0765550239234457E-3</v>
      </c>
      <c r="Q133">
        <f t="shared" si="31"/>
        <v>209</v>
      </c>
      <c r="R133">
        <f t="shared" si="32"/>
        <v>207.73</v>
      </c>
      <c r="S133">
        <f t="shared" si="24"/>
        <v>6.0765550239234578E-3</v>
      </c>
      <c r="T133">
        <f t="shared" si="33"/>
        <v>5.3942307692307685E-2</v>
      </c>
      <c r="V133">
        <f t="shared" si="34"/>
        <v>1.1219999999999999</v>
      </c>
      <c r="W133">
        <f t="shared" si="35"/>
        <v>0.60765550239234456</v>
      </c>
    </row>
    <row r="134" spans="1:23" x14ac:dyDescent="0.25">
      <c r="A134" s="2">
        <v>132</v>
      </c>
      <c r="B134" s="2">
        <v>131.56100000000001</v>
      </c>
      <c r="C134" s="2">
        <v>1.0900000000000001</v>
      </c>
      <c r="D134" s="2">
        <v>0.02</v>
      </c>
      <c r="E134" s="2">
        <v>240.91748000000001</v>
      </c>
      <c r="H134" s="54">
        <f t="shared" si="25"/>
        <v>1.133</v>
      </c>
      <c r="I134" s="54">
        <f t="shared" si="26"/>
        <v>0.128</v>
      </c>
      <c r="K134" s="54">
        <f t="shared" si="27"/>
        <v>2.0000000000000018E-3</v>
      </c>
      <c r="L134" s="54">
        <f t="shared" si="28"/>
        <v>2.0000000000000018E-3</v>
      </c>
      <c r="M134">
        <f t="shared" si="29"/>
        <v>0.78539816339744828</v>
      </c>
      <c r="N134">
        <f t="shared" si="30"/>
        <v>45</v>
      </c>
      <c r="P134">
        <f>I134/'Shear box'!$F$8</f>
        <v>6.1244019138755983E-3</v>
      </c>
      <c r="Q134">
        <f t="shared" si="31"/>
        <v>209</v>
      </c>
      <c r="R134">
        <f t="shared" si="32"/>
        <v>207.71999999999997</v>
      </c>
      <c r="S134">
        <f t="shared" si="24"/>
        <v>6.1244019138757544E-3</v>
      </c>
      <c r="T134">
        <f t="shared" si="33"/>
        <v>5.4471153846153843E-2</v>
      </c>
      <c r="V134">
        <f t="shared" si="34"/>
        <v>1.133</v>
      </c>
      <c r="W134">
        <f t="shared" si="35"/>
        <v>0.61244019138755978</v>
      </c>
    </row>
    <row r="135" spans="1:23" x14ac:dyDescent="0.25">
      <c r="A135" s="2">
        <v>133</v>
      </c>
      <c r="B135" s="2">
        <v>132.56100000000001</v>
      </c>
      <c r="C135" s="2">
        <v>1.099</v>
      </c>
      <c r="D135" s="2">
        <v>2.1999999999999999E-2</v>
      </c>
      <c r="E135" s="2">
        <v>240.91748000000001</v>
      </c>
      <c r="H135" s="54">
        <f t="shared" si="25"/>
        <v>1.1419999999999999</v>
      </c>
      <c r="I135" s="54">
        <f t="shared" si="26"/>
        <v>0.13</v>
      </c>
      <c r="K135" s="54">
        <f t="shared" si="27"/>
        <v>1.0000000000000009E-3</v>
      </c>
      <c r="L135" s="54">
        <f t="shared" si="28"/>
        <v>1.0000000000000009E-3</v>
      </c>
      <c r="M135">
        <f t="shared" si="29"/>
        <v>0.78539816339744828</v>
      </c>
      <c r="N135">
        <f t="shared" si="30"/>
        <v>45</v>
      </c>
      <c r="P135">
        <f>I135/'Shear box'!$F$8</f>
        <v>6.2200956937799052E-3</v>
      </c>
      <c r="Q135">
        <f t="shared" si="31"/>
        <v>209</v>
      </c>
      <c r="R135">
        <f t="shared" si="32"/>
        <v>207.7</v>
      </c>
      <c r="S135">
        <f t="shared" si="24"/>
        <v>6.2200956937799035E-3</v>
      </c>
      <c r="T135">
        <f t="shared" si="33"/>
        <v>5.490384615384615E-2</v>
      </c>
      <c r="V135">
        <f t="shared" si="34"/>
        <v>1.1419999999999999</v>
      </c>
      <c r="W135">
        <f t="shared" si="35"/>
        <v>0.62200956937799057</v>
      </c>
    </row>
    <row r="136" spans="1:23" x14ac:dyDescent="0.25">
      <c r="A136" s="2">
        <v>134</v>
      </c>
      <c r="B136" s="2">
        <v>133.56100000000001</v>
      </c>
      <c r="C136" s="2">
        <v>1.113</v>
      </c>
      <c r="D136" s="2">
        <v>2.3E-2</v>
      </c>
      <c r="E136" s="2">
        <v>240.91748000000001</v>
      </c>
      <c r="H136" s="54">
        <f t="shared" si="25"/>
        <v>1.1559999999999999</v>
      </c>
      <c r="I136" s="54">
        <f t="shared" si="26"/>
        <v>0.13100000000000001</v>
      </c>
      <c r="K136" s="54">
        <f t="shared" si="27"/>
        <v>2.0000000000000018E-3</v>
      </c>
      <c r="L136" s="54">
        <f t="shared" si="28"/>
        <v>2.0000000000000018E-3</v>
      </c>
      <c r="M136">
        <f t="shared" si="29"/>
        <v>0.78539816339744828</v>
      </c>
      <c r="N136">
        <f t="shared" si="30"/>
        <v>45</v>
      </c>
      <c r="P136">
        <f>I136/'Shear box'!$F$8</f>
        <v>6.2679425837320578E-3</v>
      </c>
      <c r="Q136">
        <f t="shared" si="31"/>
        <v>209</v>
      </c>
      <c r="R136">
        <f t="shared" si="32"/>
        <v>207.68999999999997</v>
      </c>
      <c r="S136">
        <f t="shared" si="24"/>
        <v>6.2679425837322E-3</v>
      </c>
      <c r="T136">
        <f t="shared" si="33"/>
        <v>5.5576923076923072E-2</v>
      </c>
      <c r="V136">
        <f t="shared" si="34"/>
        <v>1.1559999999999999</v>
      </c>
      <c r="W136">
        <f t="shared" si="35"/>
        <v>0.62679425837320579</v>
      </c>
    </row>
    <row r="137" spans="1:23" x14ac:dyDescent="0.25">
      <c r="A137" s="2">
        <v>135</v>
      </c>
      <c r="B137" s="2">
        <v>134.56100000000001</v>
      </c>
      <c r="C137" s="2">
        <v>1.123</v>
      </c>
      <c r="D137" s="2">
        <v>2.5000000000000001E-2</v>
      </c>
      <c r="E137" s="2">
        <v>240.91748000000001</v>
      </c>
      <c r="H137" s="54">
        <f t="shared" si="25"/>
        <v>1.1659999999999999</v>
      </c>
      <c r="I137" s="54">
        <f t="shared" si="26"/>
        <v>0.13300000000000001</v>
      </c>
      <c r="K137" s="54">
        <f t="shared" si="27"/>
        <v>1.0000000000000009E-3</v>
      </c>
      <c r="L137" s="54">
        <f t="shared" si="28"/>
        <v>1.0000000000000009E-3</v>
      </c>
      <c r="M137">
        <f t="shared" si="29"/>
        <v>0.78539816339744828</v>
      </c>
      <c r="N137">
        <f t="shared" si="30"/>
        <v>45</v>
      </c>
      <c r="P137">
        <f>I137/'Shear box'!$F$8</f>
        <v>6.3636363636363647E-3</v>
      </c>
      <c r="Q137">
        <f t="shared" si="31"/>
        <v>209</v>
      </c>
      <c r="R137">
        <f t="shared" si="32"/>
        <v>207.67</v>
      </c>
      <c r="S137">
        <f t="shared" si="24"/>
        <v>6.3636363636364601E-3</v>
      </c>
      <c r="T137">
        <f t="shared" si="33"/>
        <v>5.6057692307692301E-2</v>
      </c>
      <c r="V137">
        <f t="shared" si="34"/>
        <v>1.1659999999999999</v>
      </c>
      <c r="W137">
        <f t="shared" si="35"/>
        <v>0.63636363636363646</v>
      </c>
    </row>
    <row r="138" spans="1:23" x14ac:dyDescent="0.25">
      <c r="A138" s="2">
        <v>136</v>
      </c>
      <c r="B138" s="2">
        <v>135.56100000000001</v>
      </c>
      <c r="C138" s="2">
        <v>1.135</v>
      </c>
      <c r="D138" s="2">
        <v>2.5999999999999999E-2</v>
      </c>
      <c r="E138" s="2">
        <v>237.72651999999999</v>
      </c>
      <c r="H138" s="54">
        <f t="shared" si="25"/>
        <v>1.1779999999999999</v>
      </c>
      <c r="I138" s="54">
        <f t="shared" si="26"/>
        <v>0.13400000000000001</v>
      </c>
      <c r="K138" s="54">
        <f t="shared" si="27"/>
        <v>1.0000000000000009E-3</v>
      </c>
      <c r="L138" s="54">
        <f t="shared" si="28"/>
        <v>1.0000000000000009E-3</v>
      </c>
      <c r="M138">
        <f t="shared" si="29"/>
        <v>0.78539816339744828</v>
      </c>
      <c r="N138">
        <f t="shared" si="30"/>
        <v>45</v>
      </c>
      <c r="P138">
        <f>I138/'Shear box'!$F$8</f>
        <v>6.4114832535885173E-3</v>
      </c>
      <c r="Q138">
        <f t="shared" si="31"/>
        <v>209</v>
      </c>
      <c r="R138">
        <f t="shared" si="32"/>
        <v>207.65999999999997</v>
      </c>
      <c r="S138">
        <f t="shared" si="24"/>
        <v>6.4114832535886457E-3</v>
      </c>
      <c r="T138">
        <f t="shared" si="33"/>
        <v>5.663461538461538E-2</v>
      </c>
      <c r="V138">
        <f t="shared" si="34"/>
        <v>1.1779999999999999</v>
      </c>
      <c r="W138">
        <f t="shared" si="35"/>
        <v>0.64114832535885169</v>
      </c>
    </row>
    <row r="139" spans="1:23" x14ac:dyDescent="0.25">
      <c r="A139" s="2">
        <v>137</v>
      </c>
      <c r="B139" s="2">
        <v>136.56100000000001</v>
      </c>
      <c r="C139" s="2">
        <v>1.1439999999999999</v>
      </c>
      <c r="D139" s="2">
        <v>2.7E-2</v>
      </c>
      <c r="E139" s="2">
        <v>237.72651999999999</v>
      </c>
      <c r="H139" s="54">
        <f t="shared" si="25"/>
        <v>1.1869999999999998</v>
      </c>
      <c r="I139" s="54">
        <f t="shared" si="26"/>
        <v>0.13500000000000001</v>
      </c>
      <c r="K139" s="54">
        <f t="shared" si="27"/>
        <v>1.0000000000000009E-3</v>
      </c>
      <c r="L139" s="54">
        <f t="shared" si="28"/>
        <v>1.0000000000000009E-3</v>
      </c>
      <c r="M139">
        <f t="shared" si="29"/>
        <v>0.78539816339744828</v>
      </c>
      <c r="N139">
        <f t="shared" si="30"/>
        <v>45</v>
      </c>
      <c r="P139">
        <f>I139/'Shear box'!$F$8</f>
        <v>6.4593301435406708E-3</v>
      </c>
      <c r="Q139">
        <f t="shared" si="31"/>
        <v>209</v>
      </c>
      <c r="R139">
        <f t="shared" si="32"/>
        <v>207.64999999999998</v>
      </c>
      <c r="S139">
        <f t="shared" si="24"/>
        <v>6.4593301435408312E-3</v>
      </c>
      <c r="T139">
        <f t="shared" si="33"/>
        <v>5.7067307692307681E-2</v>
      </c>
      <c r="V139">
        <f t="shared" si="34"/>
        <v>1.1869999999999998</v>
      </c>
      <c r="W139">
        <f t="shared" si="35"/>
        <v>0.64593301435406703</v>
      </c>
    </row>
    <row r="140" spans="1:23" x14ac:dyDescent="0.25">
      <c r="A140" s="2">
        <v>138</v>
      </c>
      <c r="B140" s="2">
        <v>137.56100000000001</v>
      </c>
      <c r="C140" s="2">
        <v>1.1559999999999999</v>
      </c>
      <c r="D140" s="2">
        <v>2.8000000000000001E-2</v>
      </c>
      <c r="E140" s="2">
        <v>239.322</v>
      </c>
      <c r="H140" s="54">
        <f t="shared" si="25"/>
        <v>1.1989999999999998</v>
      </c>
      <c r="I140" s="54">
        <f t="shared" si="26"/>
        <v>0.13600000000000001</v>
      </c>
      <c r="K140" s="54">
        <f t="shared" si="27"/>
        <v>2.0000000000000018E-3</v>
      </c>
      <c r="L140" s="54">
        <f t="shared" si="28"/>
        <v>2.0000000000000018E-3</v>
      </c>
      <c r="M140">
        <f t="shared" si="29"/>
        <v>0.78539816339744828</v>
      </c>
      <c r="N140">
        <f t="shared" si="30"/>
        <v>45</v>
      </c>
      <c r="P140">
        <f>I140/'Shear box'!$F$8</f>
        <v>6.5071770334928242E-3</v>
      </c>
      <c r="Q140">
        <f t="shared" si="31"/>
        <v>209</v>
      </c>
      <c r="R140">
        <f t="shared" si="32"/>
        <v>207.64</v>
      </c>
      <c r="S140">
        <f t="shared" si="24"/>
        <v>6.5071770334929058E-3</v>
      </c>
      <c r="T140">
        <f t="shared" si="33"/>
        <v>5.764423076923076E-2</v>
      </c>
      <c r="V140">
        <f t="shared" si="34"/>
        <v>1.1989999999999998</v>
      </c>
      <c r="W140">
        <f t="shared" si="35"/>
        <v>0.65071770334928247</v>
      </c>
    </row>
    <row r="141" spans="1:23" x14ac:dyDescent="0.25">
      <c r="A141" s="2">
        <v>139</v>
      </c>
      <c r="B141" s="2">
        <v>138.56100000000001</v>
      </c>
      <c r="C141" s="2">
        <v>1.165</v>
      </c>
      <c r="D141" s="2">
        <v>0.03</v>
      </c>
      <c r="E141" s="2">
        <v>239.322</v>
      </c>
      <c r="H141" s="54">
        <f t="shared" si="25"/>
        <v>1.208</v>
      </c>
      <c r="I141" s="54">
        <f t="shared" si="26"/>
        <v>0.13800000000000001</v>
      </c>
      <c r="K141" s="54">
        <f t="shared" si="27"/>
        <v>2.0000000000000018E-3</v>
      </c>
      <c r="L141" s="54">
        <f t="shared" si="28"/>
        <v>2.0000000000000018E-3</v>
      </c>
      <c r="M141">
        <f t="shared" si="29"/>
        <v>0.78539816339744828</v>
      </c>
      <c r="N141">
        <f t="shared" si="30"/>
        <v>45</v>
      </c>
      <c r="P141">
        <f>I141/'Shear box'!$F$8</f>
        <v>6.6028708133971303E-3</v>
      </c>
      <c r="Q141">
        <f t="shared" si="31"/>
        <v>209</v>
      </c>
      <c r="R141">
        <f t="shared" si="32"/>
        <v>207.61999999999998</v>
      </c>
      <c r="S141">
        <f t="shared" si="24"/>
        <v>6.6028708133972769E-3</v>
      </c>
      <c r="T141">
        <f t="shared" si="33"/>
        <v>5.8076923076923075E-2</v>
      </c>
      <c r="V141">
        <f t="shared" si="34"/>
        <v>1.208</v>
      </c>
      <c r="W141">
        <f t="shared" si="35"/>
        <v>0.66028708133971303</v>
      </c>
    </row>
    <row r="142" spans="1:23" x14ac:dyDescent="0.25">
      <c r="A142" s="2">
        <v>140</v>
      </c>
      <c r="B142" s="2">
        <v>139.56100000000001</v>
      </c>
      <c r="C142" s="2">
        <v>1.177</v>
      </c>
      <c r="D142" s="2">
        <v>3.2000000000000001E-2</v>
      </c>
      <c r="E142" s="2">
        <v>239.322</v>
      </c>
      <c r="H142" s="54">
        <f t="shared" si="25"/>
        <v>1.22</v>
      </c>
      <c r="I142" s="54">
        <f t="shared" si="26"/>
        <v>0.14000000000000001</v>
      </c>
      <c r="K142" s="54">
        <f t="shared" si="27"/>
        <v>1.0000000000000009E-3</v>
      </c>
      <c r="L142" s="54">
        <f t="shared" si="28"/>
        <v>1.0000000000000009E-3</v>
      </c>
      <c r="M142">
        <f t="shared" si="29"/>
        <v>0.78539816339744828</v>
      </c>
      <c r="N142">
        <f t="shared" si="30"/>
        <v>45</v>
      </c>
      <c r="P142">
        <f>I142/'Shear box'!$F$8</f>
        <v>6.6985645933014364E-3</v>
      </c>
      <c r="Q142">
        <f t="shared" si="31"/>
        <v>209</v>
      </c>
      <c r="R142">
        <f t="shared" si="32"/>
        <v>207.59999999999997</v>
      </c>
      <c r="S142">
        <f t="shared" si="24"/>
        <v>6.698564593301648E-3</v>
      </c>
      <c r="T142">
        <f t="shared" si="33"/>
        <v>5.8653846153846154E-2</v>
      </c>
      <c r="V142">
        <f t="shared" si="34"/>
        <v>1.22</v>
      </c>
      <c r="W142">
        <f t="shared" si="35"/>
        <v>0.66985645933014359</v>
      </c>
    </row>
    <row r="143" spans="1:23" x14ac:dyDescent="0.25">
      <c r="A143" s="2">
        <v>141</v>
      </c>
      <c r="B143" s="2">
        <v>140.56100000000001</v>
      </c>
      <c r="C143" s="2">
        <v>1.1859999999999999</v>
      </c>
      <c r="D143" s="2">
        <v>3.3000000000000002E-2</v>
      </c>
      <c r="E143" s="2">
        <v>240.91748000000001</v>
      </c>
      <c r="H143" s="54">
        <f t="shared" si="25"/>
        <v>1.2289999999999999</v>
      </c>
      <c r="I143" s="54">
        <f t="shared" si="26"/>
        <v>0.14100000000000001</v>
      </c>
      <c r="K143" s="54">
        <f t="shared" si="27"/>
        <v>2.0000000000000018E-3</v>
      </c>
      <c r="L143" s="54">
        <f t="shared" si="28"/>
        <v>2.0000000000000018E-3</v>
      </c>
      <c r="M143">
        <f t="shared" si="29"/>
        <v>0.78539816339744828</v>
      </c>
      <c r="N143">
        <f t="shared" si="30"/>
        <v>45</v>
      </c>
      <c r="P143">
        <f>I143/'Shear box'!$F$8</f>
        <v>6.7464114832535898E-3</v>
      </c>
      <c r="Q143">
        <f t="shared" si="31"/>
        <v>209</v>
      </c>
      <c r="R143">
        <f t="shared" si="32"/>
        <v>207.59</v>
      </c>
      <c r="S143">
        <f t="shared" si="24"/>
        <v>6.7464114832536115E-3</v>
      </c>
      <c r="T143">
        <f t="shared" si="33"/>
        <v>5.9086538461538454E-2</v>
      </c>
      <c r="V143">
        <f t="shared" si="34"/>
        <v>1.2289999999999999</v>
      </c>
      <c r="W143">
        <f t="shared" si="35"/>
        <v>0.67464114832535893</v>
      </c>
    </row>
    <row r="144" spans="1:23" x14ac:dyDescent="0.25">
      <c r="A144" s="2">
        <v>142</v>
      </c>
      <c r="B144" s="2">
        <v>141.56100000000001</v>
      </c>
      <c r="C144" s="2">
        <v>1.198</v>
      </c>
      <c r="D144" s="2">
        <v>3.5000000000000003E-2</v>
      </c>
      <c r="E144" s="2">
        <v>240.91748000000001</v>
      </c>
      <c r="H144" s="54">
        <f t="shared" si="25"/>
        <v>1.2409999999999999</v>
      </c>
      <c r="I144" s="54">
        <f t="shared" si="26"/>
        <v>0.14300000000000002</v>
      </c>
      <c r="K144" s="54">
        <f t="shared" si="27"/>
        <v>9.9999999999997313E-4</v>
      </c>
      <c r="L144" s="54">
        <f t="shared" si="28"/>
        <v>9.9999999999997313E-4</v>
      </c>
      <c r="M144">
        <f t="shared" si="29"/>
        <v>0.78539816339744828</v>
      </c>
      <c r="N144">
        <f t="shared" si="30"/>
        <v>45</v>
      </c>
      <c r="P144">
        <f>I144/'Shear box'!$F$8</f>
        <v>6.8421052631578959E-3</v>
      </c>
      <c r="Q144">
        <f t="shared" si="31"/>
        <v>209</v>
      </c>
      <c r="R144">
        <f t="shared" si="32"/>
        <v>207.56999999999996</v>
      </c>
      <c r="S144">
        <f t="shared" si="24"/>
        <v>6.8421052631580936E-3</v>
      </c>
      <c r="T144">
        <f t="shared" si="33"/>
        <v>5.9663461538461533E-2</v>
      </c>
      <c r="V144">
        <f t="shared" si="34"/>
        <v>1.2409999999999999</v>
      </c>
      <c r="W144">
        <f t="shared" si="35"/>
        <v>0.6842105263157896</v>
      </c>
    </row>
    <row r="145" spans="1:23" x14ac:dyDescent="0.25">
      <c r="A145" s="2">
        <v>143</v>
      </c>
      <c r="B145" s="2">
        <v>142.56100000000001</v>
      </c>
      <c r="C145" s="2">
        <v>1.2110000000000001</v>
      </c>
      <c r="D145" s="2">
        <v>3.5999999999999997E-2</v>
      </c>
      <c r="E145" s="2">
        <v>240.91748000000001</v>
      </c>
      <c r="H145" s="54">
        <f t="shared" si="25"/>
        <v>1.254</v>
      </c>
      <c r="I145" s="54">
        <f t="shared" si="26"/>
        <v>0.14399999999999999</v>
      </c>
      <c r="K145" s="54">
        <f t="shared" si="27"/>
        <v>1.0000000000000009E-3</v>
      </c>
      <c r="L145" s="54">
        <f t="shared" si="28"/>
        <v>1.0000000000000009E-3</v>
      </c>
      <c r="M145">
        <f t="shared" si="29"/>
        <v>0.78539816339744828</v>
      </c>
      <c r="N145">
        <f t="shared" si="30"/>
        <v>45</v>
      </c>
      <c r="P145">
        <f>I145/'Shear box'!$F$8</f>
        <v>6.8899521531100476E-3</v>
      </c>
      <c r="Q145">
        <f t="shared" si="31"/>
        <v>209</v>
      </c>
      <c r="R145">
        <f t="shared" si="32"/>
        <v>207.56</v>
      </c>
      <c r="S145">
        <f t="shared" si="24"/>
        <v>6.8899521531100572E-3</v>
      </c>
      <c r="T145">
        <f t="shared" si="33"/>
        <v>6.0288461538461534E-2</v>
      </c>
      <c r="V145">
        <f t="shared" si="34"/>
        <v>1.254</v>
      </c>
      <c r="W145">
        <f t="shared" si="35"/>
        <v>0.68899521531100472</v>
      </c>
    </row>
    <row r="146" spans="1:23" x14ac:dyDescent="0.25">
      <c r="A146" s="2">
        <v>144</v>
      </c>
      <c r="B146" s="2">
        <v>143.56100000000001</v>
      </c>
      <c r="C146" s="2">
        <v>1.2190000000000001</v>
      </c>
      <c r="D146" s="2">
        <v>3.6999999999999998E-2</v>
      </c>
      <c r="E146" s="2">
        <v>240.91748000000001</v>
      </c>
      <c r="H146" s="54">
        <f t="shared" si="25"/>
        <v>1.262</v>
      </c>
      <c r="I146" s="54">
        <f t="shared" si="26"/>
        <v>0.14499999999999999</v>
      </c>
      <c r="K146" s="54">
        <f t="shared" si="27"/>
        <v>2.0000000000000018E-3</v>
      </c>
      <c r="L146" s="54">
        <f t="shared" si="28"/>
        <v>2.0000000000000018E-3</v>
      </c>
      <c r="M146">
        <f t="shared" si="29"/>
        <v>0.78539816339744828</v>
      </c>
      <c r="N146">
        <f t="shared" si="30"/>
        <v>45</v>
      </c>
      <c r="P146">
        <f>I146/'Shear box'!$F$8</f>
        <v>6.9377990430622011E-3</v>
      </c>
      <c r="Q146">
        <f t="shared" si="31"/>
        <v>209</v>
      </c>
      <c r="R146">
        <f t="shared" si="32"/>
        <v>207.55</v>
      </c>
      <c r="S146">
        <f t="shared" si="24"/>
        <v>6.9377990430621317E-3</v>
      </c>
      <c r="T146">
        <f t="shared" si="33"/>
        <v>6.067307692307692E-2</v>
      </c>
      <c r="V146">
        <f t="shared" si="34"/>
        <v>1.262</v>
      </c>
      <c r="W146">
        <f t="shared" si="35"/>
        <v>0.69377990430622005</v>
      </c>
    </row>
    <row r="147" spans="1:23" x14ac:dyDescent="0.25">
      <c r="A147" s="2">
        <v>145</v>
      </c>
      <c r="B147" s="2">
        <v>144.56100000000001</v>
      </c>
      <c r="C147" s="2">
        <v>1.2310000000000001</v>
      </c>
      <c r="D147" s="2">
        <v>3.9E-2</v>
      </c>
      <c r="E147" s="2">
        <v>240.91748000000001</v>
      </c>
      <c r="H147" s="54">
        <f t="shared" si="25"/>
        <v>1.274</v>
      </c>
      <c r="I147" s="54">
        <f t="shared" si="26"/>
        <v>0.14699999999999999</v>
      </c>
      <c r="K147" s="54">
        <f t="shared" si="27"/>
        <v>1.0000000000000009E-3</v>
      </c>
      <c r="L147" s="54">
        <f t="shared" si="28"/>
        <v>1.0000000000000009E-3</v>
      </c>
      <c r="M147">
        <f t="shared" si="29"/>
        <v>0.78539816339744828</v>
      </c>
      <c r="N147">
        <f t="shared" si="30"/>
        <v>45</v>
      </c>
      <c r="P147">
        <f>I147/'Shear box'!$F$8</f>
        <v>7.0334928229665071E-3</v>
      </c>
      <c r="Q147">
        <f t="shared" si="31"/>
        <v>209</v>
      </c>
      <c r="R147">
        <f t="shared" si="32"/>
        <v>207.53</v>
      </c>
      <c r="S147">
        <f t="shared" ref="S147:S210" si="36">(1-R147/Q147)</f>
        <v>7.0334928229665028E-3</v>
      </c>
      <c r="T147">
        <f t="shared" si="33"/>
        <v>6.1249999999999999E-2</v>
      </c>
      <c r="V147">
        <f t="shared" si="34"/>
        <v>1.274</v>
      </c>
      <c r="W147">
        <f t="shared" si="35"/>
        <v>0.70334928229665072</v>
      </c>
    </row>
    <row r="148" spans="1:23" x14ac:dyDescent="0.25">
      <c r="A148" s="2">
        <v>146</v>
      </c>
      <c r="B148" s="2">
        <v>145.56100000000001</v>
      </c>
      <c r="C148" s="2">
        <v>1.24</v>
      </c>
      <c r="D148" s="2">
        <v>0.04</v>
      </c>
      <c r="E148" s="2">
        <v>240.91748000000001</v>
      </c>
      <c r="H148" s="54">
        <f t="shared" si="25"/>
        <v>1.2829999999999999</v>
      </c>
      <c r="I148" s="54">
        <f t="shared" si="26"/>
        <v>0.14799999999999999</v>
      </c>
      <c r="K148" s="54">
        <f t="shared" si="27"/>
        <v>2.0000000000000018E-3</v>
      </c>
      <c r="L148" s="54">
        <f t="shared" si="28"/>
        <v>2.0000000000000018E-3</v>
      </c>
      <c r="M148">
        <f t="shared" si="29"/>
        <v>0.78539816339744828</v>
      </c>
      <c r="N148">
        <f t="shared" si="30"/>
        <v>45</v>
      </c>
      <c r="P148">
        <f>I148/'Shear box'!$F$8</f>
        <v>7.0813397129186606E-3</v>
      </c>
      <c r="Q148">
        <f t="shared" si="31"/>
        <v>209</v>
      </c>
      <c r="R148">
        <f t="shared" si="32"/>
        <v>207.52</v>
      </c>
      <c r="S148">
        <f t="shared" si="36"/>
        <v>7.0813397129185773E-3</v>
      </c>
      <c r="T148">
        <f t="shared" si="33"/>
        <v>6.1682692307692299E-2</v>
      </c>
      <c r="V148">
        <f t="shared" si="34"/>
        <v>1.2829999999999999</v>
      </c>
      <c r="W148">
        <f t="shared" si="35"/>
        <v>0.70813397129186606</v>
      </c>
    </row>
    <row r="149" spans="1:23" x14ac:dyDescent="0.25">
      <c r="A149" s="2">
        <v>147</v>
      </c>
      <c r="B149" s="2">
        <v>146.56100000000001</v>
      </c>
      <c r="C149" s="2">
        <v>1.2509999999999999</v>
      </c>
      <c r="D149" s="2">
        <v>4.2000000000000003E-2</v>
      </c>
      <c r="E149" s="2">
        <v>240.91748000000001</v>
      </c>
      <c r="H149" s="54">
        <f t="shared" si="25"/>
        <v>1.2939999999999998</v>
      </c>
      <c r="I149" s="54">
        <f t="shared" si="26"/>
        <v>0.15</v>
      </c>
      <c r="K149" s="54">
        <f t="shared" si="27"/>
        <v>0</v>
      </c>
      <c r="L149" s="54">
        <f t="shared" si="28"/>
        <v>0</v>
      </c>
      <c r="M149" t="e">
        <f t="shared" si="29"/>
        <v>#DIV/0!</v>
      </c>
      <c r="N149" t="e">
        <f t="shared" si="30"/>
        <v>#DIV/0!</v>
      </c>
      <c r="P149">
        <f>I149/'Shear box'!$F$8</f>
        <v>7.1770334928229667E-3</v>
      </c>
      <c r="Q149">
        <f t="shared" si="31"/>
        <v>209</v>
      </c>
      <c r="R149">
        <f t="shared" si="32"/>
        <v>207.5</v>
      </c>
      <c r="S149">
        <f t="shared" si="36"/>
        <v>7.1770334928229484E-3</v>
      </c>
      <c r="T149">
        <f t="shared" si="33"/>
        <v>6.221153846153845E-2</v>
      </c>
      <c r="V149">
        <f t="shared" si="34"/>
        <v>1.2939999999999998</v>
      </c>
      <c r="W149">
        <f t="shared" si="35"/>
        <v>0.71770334928229662</v>
      </c>
    </row>
    <row r="150" spans="1:23" x14ac:dyDescent="0.25">
      <c r="A150" s="2">
        <v>148</v>
      </c>
      <c r="B150" s="2">
        <v>147.56100000000001</v>
      </c>
      <c r="C150" s="2">
        <v>1.26</v>
      </c>
      <c r="D150" s="2">
        <v>4.2000000000000003E-2</v>
      </c>
      <c r="E150" s="2">
        <v>240.91748000000001</v>
      </c>
      <c r="H150" s="54">
        <f t="shared" si="25"/>
        <v>1.3029999999999999</v>
      </c>
      <c r="I150" s="54">
        <f t="shared" si="26"/>
        <v>0.15</v>
      </c>
      <c r="K150" s="54">
        <f t="shared" si="27"/>
        <v>2.0000000000000018E-3</v>
      </c>
      <c r="L150" s="54">
        <f t="shared" si="28"/>
        <v>2.0000000000000018E-3</v>
      </c>
      <c r="M150">
        <f t="shared" si="29"/>
        <v>0.78539816339744828</v>
      </c>
      <c r="N150">
        <f t="shared" si="30"/>
        <v>45</v>
      </c>
      <c r="P150">
        <f>I150/'Shear box'!$F$8</f>
        <v>7.1770334928229667E-3</v>
      </c>
      <c r="Q150">
        <f t="shared" si="31"/>
        <v>209</v>
      </c>
      <c r="R150">
        <f t="shared" si="32"/>
        <v>207.5</v>
      </c>
      <c r="S150">
        <f t="shared" si="36"/>
        <v>7.1770334928229484E-3</v>
      </c>
      <c r="T150">
        <f t="shared" si="33"/>
        <v>6.2644230769230758E-2</v>
      </c>
      <c r="V150">
        <f t="shared" si="34"/>
        <v>1.3029999999999999</v>
      </c>
      <c r="W150">
        <f t="shared" si="35"/>
        <v>0.71770334928229662</v>
      </c>
    </row>
    <row r="151" spans="1:23" x14ac:dyDescent="0.25">
      <c r="A151" s="2">
        <v>149</v>
      </c>
      <c r="B151" s="2">
        <v>148.56100000000001</v>
      </c>
      <c r="C151" s="2">
        <v>1.2729999999999999</v>
      </c>
      <c r="D151" s="2">
        <v>4.3999999999999997E-2</v>
      </c>
      <c r="E151" s="2">
        <v>240.91748000000001</v>
      </c>
      <c r="H151" s="54">
        <f t="shared" si="25"/>
        <v>1.3159999999999998</v>
      </c>
      <c r="I151" s="54">
        <f t="shared" si="26"/>
        <v>0.152</v>
      </c>
      <c r="K151" s="54">
        <f t="shared" si="27"/>
        <v>2.0000000000000018E-3</v>
      </c>
      <c r="L151" s="54">
        <f t="shared" si="28"/>
        <v>2.0000000000000018E-3</v>
      </c>
      <c r="M151">
        <f t="shared" si="29"/>
        <v>0.78539816339744828</v>
      </c>
      <c r="N151">
        <f t="shared" si="30"/>
        <v>45</v>
      </c>
      <c r="P151">
        <f>I151/'Shear box'!$F$8</f>
        <v>7.2727272727272727E-3</v>
      </c>
      <c r="Q151">
        <f t="shared" si="31"/>
        <v>209</v>
      </c>
      <c r="R151">
        <f t="shared" si="32"/>
        <v>207.47999999999996</v>
      </c>
      <c r="S151">
        <f t="shared" si="36"/>
        <v>7.2727272727274306E-3</v>
      </c>
      <c r="T151">
        <f t="shared" si="33"/>
        <v>6.3269230769230758E-2</v>
      </c>
      <c r="V151">
        <f t="shared" si="34"/>
        <v>1.3159999999999998</v>
      </c>
      <c r="W151">
        <f t="shared" si="35"/>
        <v>0.72727272727272729</v>
      </c>
    </row>
    <row r="152" spans="1:23" x14ac:dyDescent="0.25">
      <c r="A152" s="2">
        <v>150</v>
      </c>
      <c r="B152" s="2">
        <v>149.56100000000001</v>
      </c>
      <c r="C152" s="2">
        <v>1.2849999999999999</v>
      </c>
      <c r="D152" s="2">
        <v>4.5999999999999999E-2</v>
      </c>
      <c r="E152" s="2">
        <v>242.51295999999999</v>
      </c>
      <c r="H152" s="54">
        <f t="shared" si="25"/>
        <v>1.3279999999999998</v>
      </c>
      <c r="I152" s="54">
        <f t="shared" si="26"/>
        <v>0.154</v>
      </c>
      <c r="K152" s="54">
        <f t="shared" si="27"/>
        <v>2.0000000000000018E-3</v>
      </c>
      <c r="L152" s="54">
        <f t="shared" si="28"/>
        <v>2.0000000000000018E-3</v>
      </c>
      <c r="M152">
        <f t="shared" si="29"/>
        <v>0.78539816339744828</v>
      </c>
      <c r="N152">
        <f t="shared" si="30"/>
        <v>45</v>
      </c>
      <c r="P152">
        <f>I152/'Shear box'!$F$8</f>
        <v>7.3684210526315796E-3</v>
      </c>
      <c r="Q152">
        <f t="shared" si="31"/>
        <v>209</v>
      </c>
      <c r="R152">
        <f t="shared" si="32"/>
        <v>207.46</v>
      </c>
      <c r="S152">
        <f t="shared" si="36"/>
        <v>7.3684210526315796E-3</v>
      </c>
      <c r="T152">
        <f t="shared" si="33"/>
        <v>6.384615384615383E-2</v>
      </c>
      <c r="V152">
        <f t="shared" si="34"/>
        <v>1.3279999999999998</v>
      </c>
      <c r="W152">
        <f t="shared" si="35"/>
        <v>0.73684210526315796</v>
      </c>
    </row>
    <row r="153" spans="1:23" x14ac:dyDescent="0.25">
      <c r="A153" s="2">
        <v>151</v>
      </c>
      <c r="B153" s="2">
        <v>150.56100000000001</v>
      </c>
      <c r="C153" s="2">
        <v>1.294</v>
      </c>
      <c r="D153" s="2">
        <v>4.8000000000000001E-2</v>
      </c>
      <c r="E153" s="2">
        <v>242.51295999999999</v>
      </c>
      <c r="H153" s="54">
        <f t="shared" si="25"/>
        <v>1.337</v>
      </c>
      <c r="I153" s="54">
        <f t="shared" si="26"/>
        <v>0.156</v>
      </c>
      <c r="K153" s="54">
        <f t="shared" si="27"/>
        <v>1.0000000000000009E-3</v>
      </c>
      <c r="L153" s="54">
        <f t="shared" si="28"/>
        <v>1.0000000000000009E-3</v>
      </c>
      <c r="M153">
        <f t="shared" si="29"/>
        <v>0.78539816339744828</v>
      </c>
      <c r="N153">
        <f t="shared" si="30"/>
        <v>45</v>
      </c>
      <c r="P153">
        <f>I153/'Shear box'!$F$8</f>
        <v>7.4641148325358857E-3</v>
      </c>
      <c r="Q153">
        <f t="shared" si="31"/>
        <v>209</v>
      </c>
      <c r="R153">
        <f t="shared" si="32"/>
        <v>207.44</v>
      </c>
      <c r="S153">
        <f t="shared" si="36"/>
        <v>7.4641148325359508E-3</v>
      </c>
      <c r="T153">
        <f t="shared" si="33"/>
        <v>6.4278846153846145E-2</v>
      </c>
      <c r="V153">
        <f t="shared" si="34"/>
        <v>1.337</v>
      </c>
      <c r="W153">
        <f t="shared" si="35"/>
        <v>0.74641148325358853</v>
      </c>
    </row>
    <row r="154" spans="1:23" x14ac:dyDescent="0.25">
      <c r="A154" s="2">
        <v>152</v>
      </c>
      <c r="B154" s="2">
        <v>151.56100000000001</v>
      </c>
      <c r="C154" s="2">
        <v>1.3069999999999999</v>
      </c>
      <c r="D154" s="2">
        <v>4.9000000000000002E-2</v>
      </c>
      <c r="E154" s="2">
        <v>242.51295999999999</v>
      </c>
      <c r="H154" s="54">
        <f t="shared" si="25"/>
        <v>1.3499999999999999</v>
      </c>
      <c r="I154" s="54">
        <f t="shared" si="26"/>
        <v>0.157</v>
      </c>
      <c r="K154" s="54">
        <f t="shared" si="27"/>
        <v>2.0000000000000018E-3</v>
      </c>
      <c r="L154" s="54">
        <f t="shared" si="28"/>
        <v>2.0000000000000018E-3</v>
      </c>
      <c r="M154">
        <f t="shared" si="29"/>
        <v>0.78539816339744828</v>
      </c>
      <c r="N154">
        <f t="shared" si="30"/>
        <v>45</v>
      </c>
      <c r="P154">
        <f>I154/'Shear box'!$F$8</f>
        <v>7.5119617224880392E-3</v>
      </c>
      <c r="Q154">
        <f t="shared" si="31"/>
        <v>209</v>
      </c>
      <c r="R154">
        <f t="shared" si="32"/>
        <v>207.43</v>
      </c>
      <c r="S154">
        <f t="shared" si="36"/>
        <v>7.5119617224880253E-3</v>
      </c>
      <c r="T154">
        <f t="shared" si="33"/>
        <v>6.4903846153846145E-2</v>
      </c>
      <c r="V154">
        <f t="shared" si="34"/>
        <v>1.3499999999999999</v>
      </c>
      <c r="W154">
        <f t="shared" si="35"/>
        <v>0.75119617224880386</v>
      </c>
    </row>
    <row r="155" spans="1:23" x14ac:dyDescent="0.25">
      <c r="A155" s="2">
        <v>153</v>
      </c>
      <c r="B155" s="2">
        <v>152.56100000000001</v>
      </c>
      <c r="C155" s="2">
        <v>1.3160000000000001</v>
      </c>
      <c r="D155" s="2">
        <v>5.0999999999999997E-2</v>
      </c>
      <c r="E155" s="2">
        <v>242.51295999999999</v>
      </c>
      <c r="H155" s="54">
        <f t="shared" si="25"/>
        <v>1.359</v>
      </c>
      <c r="I155" s="54">
        <f t="shared" si="26"/>
        <v>0.159</v>
      </c>
      <c r="K155" s="54">
        <f t="shared" si="27"/>
        <v>1.0000000000000009E-3</v>
      </c>
      <c r="L155" s="54">
        <f t="shared" si="28"/>
        <v>1.0000000000000009E-3</v>
      </c>
      <c r="M155">
        <f t="shared" si="29"/>
        <v>0.78539816339744828</v>
      </c>
      <c r="N155">
        <f t="shared" si="30"/>
        <v>45</v>
      </c>
      <c r="P155">
        <f>I155/'Shear box'!$F$8</f>
        <v>7.6076555023923452E-3</v>
      </c>
      <c r="Q155">
        <f t="shared" si="31"/>
        <v>209</v>
      </c>
      <c r="R155">
        <f t="shared" si="32"/>
        <v>207.41</v>
      </c>
      <c r="S155">
        <f t="shared" si="36"/>
        <v>7.6076555023923964E-3</v>
      </c>
      <c r="T155">
        <f t="shared" si="33"/>
        <v>6.533653846153846E-2</v>
      </c>
      <c r="V155">
        <f t="shared" si="34"/>
        <v>1.359</v>
      </c>
      <c r="W155">
        <f t="shared" si="35"/>
        <v>0.76076555023923453</v>
      </c>
    </row>
    <row r="156" spans="1:23" x14ac:dyDescent="0.25">
      <c r="A156" s="2">
        <v>154</v>
      </c>
      <c r="B156" s="2">
        <v>153.56100000000001</v>
      </c>
      <c r="C156" s="2">
        <v>1.327</v>
      </c>
      <c r="D156" s="2">
        <v>5.1999999999999998E-2</v>
      </c>
      <c r="E156" s="2">
        <v>242.51295999999999</v>
      </c>
      <c r="H156" s="54">
        <f t="shared" si="25"/>
        <v>1.3699999999999999</v>
      </c>
      <c r="I156" s="54">
        <f t="shared" si="26"/>
        <v>0.16</v>
      </c>
      <c r="K156" s="54">
        <f t="shared" si="27"/>
        <v>1.0000000000000009E-3</v>
      </c>
      <c r="L156" s="54">
        <f t="shared" si="28"/>
        <v>1.0000000000000009E-3</v>
      </c>
      <c r="M156">
        <f t="shared" si="29"/>
        <v>0.78539816339744828</v>
      </c>
      <c r="N156">
        <f t="shared" si="30"/>
        <v>45</v>
      </c>
      <c r="P156">
        <f>I156/'Shear box'!$F$8</f>
        <v>7.6555023923444987E-3</v>
      </c>
      <c r="Q156">
        <f t="shared" si="31"/>
        <v>209</v>
      </c>
      <c r="R156">
        <f t="shared" si="32"/>
        <v>207.39999999999998</v>
      </c>
      <c r="S156">
        <f t="shared" si="36"/>
        <v>7.655502392344582E-3</v>
      </c>
      <c r="T156">
        <f t="shared" si="33"/>
        <v>6.5865384615384603E-2</v>
      </c>
      <c r="V156">
        <f t="shared" si="34"/>
        <v>1.3699999999999999</v>
      </c>
      <c r="W156">
        <f t="shared" si="35"/>
        <v>0.76555023923444987</v>
      </c>
    </row>
    <row r="157" spans="1:23" x14ac:dyDescent="0.25">
      <c r="A157" s="2">
        <v>155</v>
      </c>
      <c r="B157" s="2">
        <v>154.56100000000001</v>
      </c>
      <c r="C157" s="2">
        <v>1.339</v>
      </c>
      <c r="D157" s="2">
        <v>5.2999999999999999E-2</v>
      </c>
      <c r="E157" s="2">
        <v>242.51295999999999</v>
      </c>
      <c r="H157" s="54">
        <f t="shared" si="25"/>
        <v>1.3819999999999999</v>
      </c>
      <c r="I157" s="54">
        <f t="shared" si="26"/>
        <v>0.161</v>
      </c>
      <c r="K157" s="54">
        <f t="shared" si="27"/>
        <v>3.0000000000000027E-3</v>
      </c>
      <c r="L157" s="54">
        <f t="shared" si="28"/>
        <v>3.0000000000000027E-3</v>
      </c>
      <c r="M157">
        <f t="shared" si="29"/>
        <v>0.78539816339744828</v>
      </c>
      <c r="N157">
        <f t="shared" si="30"/>
        <v>45</v>
      </c>
      <c r="P157">
        <f>I157/'Shear box'!$F$8</f>
        <v>7.7033492822966513E-3</v>
      </c>
      <c r="Q157">
        <f t="shared" si="31"/>
        <v>209</v>
      </c>
      <c r="R157">
        <f t="shared" si="32"/>
        <v>207.38999999999996</v>
      </c>
      <c r="S157">
        <f t="shared" si="36"/>
        <v>7.7033492822968785E-3</v>
      </c>
      <c r="T157">
        <f t="shared" si="33"/>
        <v>6.6442307692307689E-2</v>
      </c>
      <c r="V157">
        <f t="shared" si="34"/>
        <v>1.3819999999999999</v>
      </c>
      <c r="W157">
        <f t="shared" si="35"/>
        <v>0.77033492822966509</v>
      </c>
    </row>
    <row r="158" spans="1:23" x14ac:dyDescent="0.25">
      <c r="A158" s="2">
        <v>156</v>
      </c>
      <c r="B158" s="2">
        <v>155.56100000000001</v>
      </c>
      <c r="C158" s="2">
        <v>1.3480000000000001</v>
      </c>
      <c r="D158" s="2">
        <v>5.6000000000000001E-2</v>
      </c>
      <c r="E158" s="2">
        <v>242.51295999999999</v>
      </c>
      <c r="H158" s="54">
        <f t="shared" si="25"/>
        <v>1.391</v>
      </c>
      <c r="I158" s="54">
        <f t="shared" si="26"/>
        <v>0.16400000000000001</v>
      </c>
      <c r="K158" s="54">
        <f t="shared" si="27"/>
        <v>1.0000000000000009E-3</v>
      </c>
      <c r="L158" s="54">
        <f t="shared" si="28"/>
        <v>1.0000000000000009E-3</v>
      </c>
      <c r="M158">
        <f t="shared" si="29"/>
        <v>0.78539816339744828</v>
      </c>
      <c r="N158">
        <f t="shared" si="30"/>
        <v>45</v>
      </c>
      <c r="P158">
        <f>I158/'Shear box'!$F$8</f>
        <v>7.8468899521531108E-3</v>
      </c>
      <c r="Q158">
        <f t="shared" si="31"/>
        <v>209</v>
      </c>
      <c r="R158">
        <f t="shared" si="32"/>
        <v>207.35999999999996</v>
      </c>
      <c r="S158">
        <f t="shared" si="36"/>
        <v>7.8468899521533242E-3</v>
      </c>
      <c r="T158">
        <f t="shared" si="33"/>
        <v>6.6875000000000004E-2</v>
      </c>
      <c r="V158">
        <f t="shared" si="34"/>
        <v>1.391</v>
      </c>
      <c r="W158">
        <f t="shared" si="35"/>
        <v>0.7846889952153111</v>
      </c>
    </row>
    <row r="159" spans="1:23" x14ac:dyDescent="0.25">
      <c r="A159" s="2">
        <v>157</v>
      </c>
      <c r="B159" s="2">
        <v>156.56100000000001</v>
      </c>
      <c r="C159" s="2">
        <v>1.36</v>
      </c>
      <c r="D159" s="2">
        <v>5.7000000000000002E-2</v>
      </c>
      <c r="E159" s="2">
        <v>242.51295999999999</v>
      </c>
      <c r="H159" s="54">
        <f t="shared" si="25"/>
        <v>1.403</v>
      </c>
      <c r="I159" s="54">
        <f t="shared" si="26"/>
        <v>0.16500000000000001</v>
      </c>
      <c r="K159" s="54">
        <f t="shared" si="27"/>
        <v>1.0000000000000009E-3</v>
      </c>
      <c r="L159" s="54">
        <f t="shared" si="28"/>
        <v>1.0000000000000009E-3</v>
      </c>
      <c r="M159">
        <f t="shared" si="29"/>
        <v>0.78539816339744828</v>
      </c>
      <c r="N159">
        <f t="shared" si="30"/>
        <v>45</v>
      </c>
      <c r="P159">
        <f>I159/'Shear box'!$F$8</f>
        <v>7.8947368421052634E-3</v>
      </c>
      <c r="Q159">
        <f t="shared" si="31"/>
        <v>209</v>
      </c>
      <c r="R159">
        <f t="shared" si="32"/>
        <v>207.35</v>
      </c>
      <c r="S159">
        <f t="shared" si="36"/>
        <v>7.8947368421052877E-3</v>
      </c>
      <c r="T159">
        <f t="shared" si="33"/>
        <v>6.7451923076923076E-2</v>
      </c>
      <c r="V159">
        <f t="shared" si="34"/>
        <v>1.403</v>
      </c>
      <c r="W159">
        <f t="shared" si="35"/>
        <v>0.78947368421052633</v>
      </c>
    </row>
    <row r="160" spans="1:23" x14ac:dyDescent="0.25">
      <c r="A160" s="2">
        <v>158</v>
      </c>
      <c r="B160" s="2">
        <v>157.56100000000001</v>
      </c>
      <c r="C160" s="2">
        <v>1.369</v>
      </c>
      <c r="D160" s="2">
        <v>5.8000000000000003E-2</v>
      </c>
      <c r="E160" s="2">
        <v>242.51295999999999</v>
      </c>
      <c r="H160" s="54">
        <f t="shared" si="25"/>
        <v>1.4119999999999999</v>
      </c>
      <c r="I160" s="54">
        <f t="shared" si="26"/>
        <v>0.16600000000000001</v>
      </c>
      <c r="K160" s="54">
        <f t="shared" si="27"/>
        <v>9.9999999999997313E-4</v>
      </c>
      <c r="L160" s="54">
        <f t="shared" si="28"/>
        <v>9.9999999999997313E-4</v>
      </c>
      <c r="M160">
        <f t="shared" si="29"/>
        <v>0.78539816339744828</v>
      </c>
      <c r="N160">
        <f t="shared" si="30"/>
        <v>45</v>
      </c>
      <c r="P160">
        <f>I160/'Shear box'!$F$8</f>
        <v>7.9425837320574177E-3</v>
      </c>
      <c r="Q160">
        <f t="shared" si="31"/>
        <v>209</v>
      </c>
      <c r="R160">
        <f t="shared" si="32"/>
        <v>207.33999999999997</v>
      </c>
      <c r="S160">
        <f t="shared" si="36"/>
        <v>7.9425837320575843E-3</v>
      </c>
      <c r="T160">
        <f t="shared" si="33"/>
        <v>6.7884615384615377E-2</v>
      </c>
      <c r="V160">
        <f t="shared" si="34"/>
        <v>1.4119999999999999</v>
      </c>
      <c r="W160">
        <f t="shared" si="35"/>
        <v>0.79425837320574177</v>
      </c>
    </row>
    <row r="161" spans="1:23" x14ac:dyDescent="0.25">
      <c r="A161" s="2">
        <v>159</v>
      </c>
      <c r="B161" s="2">
        <v>158.56100000000001</v>
      </c>
      <c r="C161" s="2">
        <v>1.3779999999999999</v>
      </c>
      <c r="D161" s="2">
        <v>5.8999999999999997E-2</v>
      </c>
      <c r="E161" s="2">
        <v>242.51295999999999</v>
      </c>
      <c r="H161" s="54">
        <f t="shared" si="25"/>
        <v>1.4209999999999998</v>
      </c>
      <c r="I161" s="54">
        <f t="shared" si="26"/>
        <v>0.16699999999999998</v>
      </c>
      <c r="K161" s="54">
        <f t="shared" si="27"/>
        <v>2.0000000000000018E-3</v>
      </c>
      <c r="L161" s="54">
        <f t="shared" si="28"/>
        <v>2.0000000000000018E-3</v>
      </c>
      <c r="M161">
        <f t="shared" si="29"/>
        <v>0.78539816339744828</v>
      </c>
      <c r="N161">
        <f t="shared" si="30"/>
        <v>45</v>
      </c>
      <c r="P161">
        <f>I161/'Shear box'!$F$8</f>
        <v>7.9904306220095686E-3</v>
      </c>
      <c r="Q161">
        <f t="shared" si="31"/>
        <v>209</v>
      </c>
      <c r="R161">
        <f t="shared" si="32"/>
        <v>207.32999999999998</v>
      </c>
      <c r="S161">
        <f t="shared" si="36"/>
        <v>7.9904306220096588E-3</v>
      </c>
      <c r="T161">
        <f t="shared" si="33"/>
        <v>6.8317307692307677E-2</v>
      </c>
      <c r="V161">
        <f t="shared" si="34"/>
        <v>1.4209999999999998</v>
      </c>
      <c r="W161">
        <f t="shared" si="35"/>
        <v>0.79904306220095689</v>
      </c>
    </row>
    <row r="162" spans="1:23" x14ac:dyDescent="0.25">
      <c r="A162" s="2">
        <v>160</v>
      </c>
      <c r="B162" s="2">
        <v>159.56100000000001</v>
      </c>
      <c r="C162" s="2">
        <v>1.391</v>
      </c>
      <c r="D162" s="2">
        <v>6.0999999999999999E-2</v>
      </c>
      <c r="E162" s="2">
        <v>242.51295999999999</v>
      </c>
      <c r="H162" s="54">
        <f t="shared" si="25"/>
        <v>1.4339999999999999</v>
      </c>
      <c r="I162" s="54">
        <f t="shared" si="26"/>
        <v>0.16899999999999998</v>
      </c>
      <c r="K162" s="54">
        <f t="shared" si="27"/>
        <v>1.0000000000000009E-3</v>
      </c>
      <c r="L162" s="54">
        <f t="shared" si="28"/>
        <v>1.0000000000000009E-3</v>
      </c>
      <c r="M162">
        <f t="shared" si="29"/>
        <v>0.78539816339744828</v>
      </c>
      <c r="N162">
        <f t="shared" si="30"/>
        <v>45</v>
      </c>
      <c r="P162">
        <f>I162/'Shear box'!$F$8</f>
        <v>8.0861244019138755E-3</v>
      </c>
      <c r="Q162">
        <f t="shared" si="31"/>
        <v>209</v>
      </c>
      <c r="R162">
        <f t="shared" si="32"/>
        <v>207.30999999999997</v>
      </c>
      <c r="S162">
        <f t="shared" si="36"/>
        <v>8.0861244019140299E-3</v>
      </c>
      <c r="T162">
        <f t="shared" si="33"/>
        <v>6.8942307692307692E-2</v>
      </c>
      <c r="V162">
        <f t="shared" si="34"/>
        <v>1.4339999999999999</v>
      </c>
      <c r="W162">
        <f t="shared" si="35"/>
        <v>0.80861244019138756</v>
      </c>
    </row>
    <row r="163" spans="1:23" x14ac:dyDescent="0.25">
      <c r="A163" s="2">
        <v>161</v>
      </c>
      <c r="B163" s="2">
        <v>160.56100000000001</v>
      </c>
      <c r="C163" s="2">
        <v>1.4</v>
      </c>
      <c r="D163" s="2">
        <v>6.2E-2</v>
      </c>
      <c r="E163" s="2">
        <v>242.51295999999999</v>
      </c>
      <c r="H163" s="54">
        <f t="shared" si="25"/>
        <v>1.4429999999999998</v>
      </c>
      <c r="I163" s="54">
        <f t="shared" si="26"/>
        <v>0.16999999999999998</v>
      </c>
      <c r="K163" s="54">
        <f t="shared" si="27"/>
        <v>3.0000000000000027E-3</v>
      </c>
      <c r="L163" s="54">
        <f t="shared" si="28"/>
        <v>3.0000000000000027E-3</v>
      </c>
      <c r="M163">
        <f t="shared" si="29"/>
        <v>0.78539816339744828</v>
      </c>
      <c r="N163">
        <f t="shared" si="30"/>
        <v>45</v>
      </c>
      <c r="P163">
        <f>I163/'Shear box'!$F$8</f>
        <v>8.1339712918660281E-3</v>
      </c>
      <c r="Q163">
        <f t="shared" si="31"/>
        <v>209</v>
      </c>
      <c r="R163">
        <f t="shared" si="32"/>
        <v>207.29999999999998</v>
      </c>
      <c r="S163">
        <f t="shared" si="36"/>
        <v>8.1339712918661045E-3</v>
      </c>
      <c r="T163">
        <f t="shared" si="33"/>
        <v>6.9374999999999992E-2</v>
      </c>
      <c r="V163">
        <f t="shared" si="34"/>
        <v>1.4429999999999998</v>
      </c>
      <c r="W163">
        <f t="shared" si="35"/>
        <v>0.81339712918660279</v>
      </c>
    </row>
    <row r="164" spans="1:23" x14ac:dyDescent="0.25">
      <c r="A164" s="2">
        <v>162</v>
      </c>
      <c r="B164" s="2">
        <v>161.56100000000001</v>
      </c>
      <c r="C164" s="2">
        <v>1.413</v>
      </c>
      <c r="D164" s="2">
        <v>6.5000000000000002E-2</v>
      </c>
      <c r="E164" s="2">
        <v>242.51295999999999</v>
      </c>
      <c r="H164" s="54">
        <f t="shared" si="25"/>
        <v>1.456</v>
      </c>
      <c r="I164" s="54">
        <f t="shared" si="26"/>
        <v>0.17299999999999999</v>
      </c>
      <c r="K164" s="54">
        <f t="shared" si="27"/>
        <v>1.0000000000000009E-3</v>
      </c>
      <c r="L164" s="54">
        <f t="shared" si="28"/>
        <v>1.0000000000000009E-3</v>
      </c>
      <c r="M164">
        <f t="shared" si="29"/>
        <v>0.78539816339744828</v>
      </c>
      <c r="N164">
        <f t="shared" si="30"/>
        <v>45</v>
      </c>
      <c r="P164">
        <f>I164/'Shear box'!$F$8</f>
        <v>8.2775119617224877E-3</v>
      </c>
      <c r="Q164">
        <f t="shared" si="31"/>
        <v>209</v>
      </c>
      <c r="R164">
        <f t="shared" si="32"/>
        <v>207.27</v>
      </c>
      <c r="S164">
        <f t="shared" si="36"/>
        <v>8.2775119617224391E-3</v>
      </c>
      <c r="T164">
        <f t="shared" si="33"/>
        <v>6.9999999999999993E-2</v>
      </c>
      <c r="V164">
        <f t="shared" si="34"/>
        <v>1.456</v>
      </c>
      <c r="W164">
        <f t="shared" si="35"/>
        <v>0.82775119617224879</v>
      </c>
    </row>
    <row r="165" spans="1:23" x14ac:dyDescent="0.25">
      <c r="A165" s="2">
        <v>163</v>
      </c>
      <c r="B165" s="2">
        <v>162.56100000000001</v>
      </c>
      <c r="C165" s="2">
        <v>1.425</v>
      </c>
      <c r="D165" s="2">
        <v>6.6000000000000003E-2</v>
      </c>
      <c r="E165" s="2">
        <v>242.51295999999999</v>
      </c>
      <c r="H165" s="54">
        <f t="shared" si="25"/>
        <v>1.468</v>
      </c>
      <c r="I165" s="54">
        <f t="shared" si="26"/>
        <v>0.17399999999999999</v>
      </c>
      <c r="K165" s="54">
        <f t="shared" si="27"/>
        <v>1.0000000000000009E-3</v>
      </c>
      <c r="L165" s="54">
        <f t="shared" si="28"/>
        <v>1.0000000000000009E-3</v>
      </c>
      <c r="M165">
        <f t="shared" si="29"/>
        <v>0.78539816339744828</v>
      </c>
      <c r="N165">
        <f t="shared" si="30"/>
        <v>45</v>
      </c>
      <c r="P165">
        <f>I165/'Shear box'!$F$8</f>
        <v>8.325358851674642E-3</v>
      </c>
      <c r="Q165">
        <f t="shared" si="31"/>
        <v>209</v>
      </c>
      <c r="R165">
        <f t="shared" si="32"/>
        <v>207.26</v>
      </c>
      <c r="S165">
        <f t="shared" si="36"/>
        <v>8.3253588516747357E-3</v>
      </c>
      <c r="T165">
        <f t="shared" si="33"/>
        <v>7.0576923076923079E-2</v>
      </c>
      <c r="V165">
        <f t="shared" si="34"/>
        <v>1.468</v>
      </c>
      <c r="W165">
        <f t="shared" si="35"/>
        <v>0.83253588516746424</v>
      </c>
    </row>
    <row r="166" spans="1:23" x14ac:dyDescent="0.25">
      <c r="A166" s="2">
        <v>164</v>
      </c>
      <c r="B166" s="2">
        <v>163.56100000000001</v>
      </c>
      <c r="C166" s="2">
        <v>1.4339999999999999</v>
      </c>
      <c r="D166" s="2">
        <v>6.7000000000000004E-2</v>
      </c>
      <c r="E166" s="2">
        <v>242.51295999999999</v>
      </c>
      <c r="H166" s="54">
        <f t="shared" si="25"/>
        <v>1.4769999999999999</v>
      </c>
      <c r="I166" s="54">
        <f t="shared" si="26"/>
        <v>0.17499999999999999</v>
      </c>
      <c r="K166" s="54">
        <f t="shared" si="27"/>
        <v>2.0000000000000018E-3</v>
      </c>
      <c r="L166" s="54">
        <f t="shared" si="28"/>
        <v>2.0000000000000018E-3</v>
      </c>
      <c r="M166">
        <f t="shared" si="29"/>
        <v>0.78539816339744828</v>
      </c>
      <c r="N166">
        <f t="shared" si="30"/>
        <v>45</v>
      </c>
      <c r="P166">
        <f>I166/'Shear box'!$F$8</f>
        <v>8.3732057416267946E-3</v>
      </c>
      <c r="Q166">
        <f t="shared" si="31"/>
        <v>209</v>
      </c>
      <c r="R166">
        <f t="shared" si="32"/>
        <v>207.24999999999997</v>
      </c>
      <c r="S166">
        <f t="shared" si="36"/>
        <v>8.3732057416269212E-3</v>
      </c>
      <c r="T166">
        <f t="shared" si="33"/>
        <v>7.1009615384615379E-2</v>
      </c>
      <c r="V166">
        <f t="shared" si="34"/>
        <v>1.4769999999999999</v>
      </c>
      <c r="W166">
        <f t="shared" si="35"/>
        <v>0.83732057416267947</v>
      </c>
    </row>
    <row r="167" spans="1:23" x14ac:dyDescent="0.25">
      <c r="A167" s="2">
        <v>165</v>
      </c>
      <c r="B167" s="2">
        <v>164.56100000000001</v>
      </c>
      <c r="C167" s="2">
        <v>1.4450000000000001</v>
      </c>
      <c r="D167" s="2">
        <v>6.9000000000000006E-2</v>
      </c>
      <c r="E167" s="2">
        <v>242.51295999999999</v>
      </c>
      <c r="H167" s="54">
        <f t="shared" si="25"/>
        <v>1.488</v>
      </c>
      <c r="I167" s="54">
        <f t="shared" si="26"/>
        <v>0.17699999999999999</v>
      </c>
      <c r="K167" s="54">
        <f t="shared" si="27"/>
        <v>0</v>
      </c>
      <c r="L167" s="54">
        <f t="shared" si="28"/>
        <v>0</v>
      </c>
      <c r="M167" t="e">
        <f t="shared" si="29"/>
        <v>#DIV/0!</v>
      </c>
      <c r="N167" t="e">
        <f t="shared" si="30"/>
        <v>#DIV/0!</v>
      </c>
      <c r="P167">
        <f>I167/'Shear box'!$F$8</f>
        <v>8.4688995215310998E-3</v>
      </c>
      <c r="Q167">
        <f t="shared" si="31"/>
        <v>209</v>
      </c>
      <c r="R167">
        <f t="shared" si="32"/>
        <v>207.23</v>
      </c>
      <c r="S167">
        <f t="shared" si="36"/>
        <v>8.4688995215311813E-3</v>
      </c>
      <c r="T167">
        <f t="shared" si="33"/>
        <v>7.1538461538461537E-2</v>
      </c>
      <c r="V167">
        <f t="shared" si="34"/>
        <v>1.488</v>
      </c>
      <c r="W167">
        <f t="shared" si="35"/>
        <v>0.84688995215311003</v>
      </c>
    </row>
    <row r="168" spans="1:23" x14ac:dyDescent="0.25">
      <c r="A168" s="2">
        <v>166</v>
      </c>
      <c r="B168" s="2">
        <v>165.56100000000001</v>
      </c>
      <c r="C168" s="2">
        <v>1.454</v>
      </c>
      <c r="D168" s="2">
        <v>6.9000000000000006E-2</v>
      </c>
      <c r="E168" s="2">
        <v>242.51295999999999</v>
      </c>
      <c r="H168" s="54">
        <f t="shared" si="25"/>
        <v>1.4969999999999999</v>
      </c>
      <c r="I168" s="54">
        <f t="shared" si="26"/>
        <v>0.17699999999999999</v>
      </c>
      <c r="K168" s="54">
        <f t="shared" si="27"/>
        <v>2.0000000000000018E-3</v>
      </c>
      <c r="L168" s="54">
        <f t="shared" si="28"/>
        <v>2.0000000000000018E-3</v>
      </c>
      <c r="M168">
        <f t="shared" si="29"/>
        <v>0.78539816339744828</v>
      </c>
      <c r="N168">
        <f t="shared" si="30"/>
        <v>45</v>
      </c>
      <c r="P168">
        <f>I168/'Shear box'!$F$8</f>
        <v>8.4688995215310998E-3</v>
      </c>
      <c r="Q168">
        <f t="shared" si="31"/>
        <v>209</v>
      </c>
      <c r="R168">
        <f t="shared" si="32"/>
        <v>207.23</v>
      </c>
      <c r="S168">
        <f t="shared" si="36"/>
        <v>8.4688995215311813E-3</v>
      </c>
      <c r="T168">
        <f t="shared" si="33"/>
        <v>7.1971153846153837E-2</v>
      </c>
      <c r="V168">
        <f t="shared" si="34"/>
        <v>1.4969999999999999</v>
      </c>
      <c r="W168">
        <f t="shared" si="35"/>
        <v>0.84688995215311003</v>
      </c>
    </row>
    <row r="169" spans="1:23" x14ac:dyDescent="0.25">
      <c r="A169" s="2">
        <v>167</v>
      </c>
      <c r="B169" s="2">
        <v>166.56100000000001</v>
      </c>
      <c r="C169" s="2">
        <v>1.466</v>
      </c>
      <c r="D169" s="2">
        <v>7.0999999999999994E-2</v>
      </c>
      <c r="E169" s="2">
        <v>242.51295999999999</v>
      </c>
      <c r="H169" s="54">
        <f t="shared" si="25"/>
        <v>1.5089999999999999</v>
      </c>
      <c r="I169" s="54">
        <f t="shared" si="26"/>
        <v>0.17899999999999999</v>
      </c>
      <c r="K169" s="54">
        <f t="shared" si="27"/>
        <v>1.0000000000000009E-3</v>
      </c>
      <c r="L169" s="54">
        <f t="shared" si="28"/>
        <v>1.0000000000000009E-3</v>
      </c>
      <c r="M169">
        <f t="shared" si="29"/>
        <v>0.78539816339744828</v>
      </c>
      <c r="N169">
        <f t="shared" si="30"/>
        <v>45</v>
      </c>
      <c r="P169">
        <f>I169/'Shear box'!$F$8</f>
        <v>8.5645933014354067E-3</v>
      </c>
      <c r="Q169">
        <f t="shared" si="31"/>
        <v>209</v>
      </c>
      <c r="R169">
        <f t="shared" si="32"/>
        <v>207.21</v>
      </c>
      <c r="S169">
        <f t="shared" si="36"/>
        <v>8.5645933014353304E-3</v>
      </c>
      <c r="T169">
        <f t="shared" si="33"/>
        <v>7.254807692307691E-2</v>
      </c>
      <c r="V169">
        <f t="shared" si="34"/>
        <v>1.5089999999999999</v>
      </c>
      <c r="W169">
        <f t="shared" si="35"/>
        <v>0.8564593301435407</v>
      </c>
    </row>
    <row r="170" spans="1:23" x14ac:dyDescent="0.25">
      <c r="A170" s="2">
        <v>168</v>
      </c>
      <c r="B170" s="2">
        <v>167.56100000000001</v>
      </c>
      <c r="C170" s="2">
        <v>1.478</v>
      </c>
      <c r="D170" s="2">
        <v>7.1999999999999995E-2</v>
      </c>
      <c r="E170" s="2">
        <v>242.51295999999999</v>
      </c>
      <c r="H170" s="54">
        <f t="shared" si="25"/>
        <v>1.5209999999999999</v>
      </c>
      <c r="I170" s="54">
        <f t="shared" si="26"/>
        <v>0.18</v>
      </c>
      <c r="K170" s="54">
        <f t="shared" si="27"/>
        <v>2.0000000000000018E-3</v>
      </c>
      <c r="L170" s="54">
        <f t="shared" si="28"/>
        <v>2.0000000000000018E-3</v>
      </c>
      <c r="M170">
        <f t="shared" si="29"/>
        <v>0.78539816339744828</v>
      </c>
      <c r="N170">
        <f t="shared" si="30"/>
        <v>45</v>
      </c>
      <c r="P170">
        <f>I170/'Shear box'!$F$8</f>
        <v>8.6124401913875593E-3</v>
      </c>
      <c r="Q170">
        <f t="shared" si="31"/>
        <v>209</v>
      </c>
      <c r="R170">
        <f t="shared" si="32"/>
        <v>207.2</v>
      </c>
      <c r="S170">
        <f t="shared" si="36"/>
        <v>8.612440191387627E-3</v>
      </c>
      <c r="T170">
        <f t="shared" si="33"/>
        <v>7.3124999999999996E-2</v>
      </c>
      <c r="V170">
        <f t="shared" si="34"/>
        <v>1.5209999999999999</v>
      </c>
      <c r="W170">
        <f t="shared" si="35"/>
        <v>0.86124401913875592</v>
      </c>
    </row>
    <row r="171" spans="1:23" x14ac:dyDescent="0.25">
      <c r="A171" s="2">
        <v>169</v>
      </c>
      <c r="B171" s="2">
        <v>168.56100000000001</v>
      </c>
      <c r="C171" s="2">
        <v>1.4870000000000001</v>
      </c>
      <c r="D171" s="2">
        <v>7.3999999999999996E-2</v>
      </c>
      <c r="E171" s="2">
        <v>242.51295999999999</v>
      </c>
      <c r="H171" s="54">
        <f t="shared" si="25"/>
        <v>1.53</v>
      </c>
      <c r="I171" s="54">
        <f t="shared" si="26"/>
        <v>0.182</v>
      </c>
      <c r="K171" s="54">
        <f t="shared" si="27"/>
        <v>1.0000000000000009E-3</v>
      </c>
      <c r="L171" s="54">
        <f t="shared" si="28"/>
        <v>1.0000000000000009E-3</v>
      </c>
      <c r="M171">
        <f t="shared" si="29"/>
        <v>0.78539816339744828</v>
      </c>
      <c r="N171">
        <f t="shared" si="30"/>
        <v>45</v>
      </c>
      <c r="P171">
        <f>I171/'Shear box'!$F$8</f>
        <v>8.7081339712918662E-3</v>
      </c>
      <c r="Q171">
        <f t="shared" si="31"/>
        <v>209</v>
      </c>
      <c r="R171">
        <f t="shared" si="32"/>
        <v>207.18</v>
      </c>
      <c r="S171">
        <f t="shared" si="36"/>
        <v>8.708133971291887E-3</v>
      </c>
      <c r="T171">
        <f t="shared" si="33"/>
        <v>7.355769230769231E-2</v>
      </c>
      <c r="V171">
        <f t="shared" si="34"/>
        <v>1.53</v>
      </c>
      <c r="W171">
        <f t="shared" si="35"/>
        <v>0.87081339712918659</v>
      </c>
    </row>
    <row r="172" spans="1:23" x14ac:dyDescent="0.25">
      <c r="A172" s="2">
        <v>170</v>
      </c>
      <c r="B172" s="2">
        <v>169.56100000000001</v>
      </c>
      <c r="C172" s="2">
        <v>1.5</v>
      </c>
      <c r="D172" s="2">
        <v>7.4999999999999997E-2</v>
      </c>
      <c r="E172" s="2">
        <v>242.51295999999999</v>
      </c>
      <c r="H172" s="54">
        <f t="shared" si="25"/>
        <v>1.5429999999999999</v>
      </c>
      <c r="I172" s="54">
        <f t="shared" si="26"/>
        <v>0.183</v>
      </c>
      <c r="K172" s="54">
        <f t="shared" si="27"/>
        <v>2.0000000000000018E-3</v>
      </c>
      <c r="L172" s="54">
        <f t="shared" si="28"/>
        <v>2.0000000000000018E-3</v>
      </c>
      <c r="M172">
        <f t="shared" si="29"/>
        <v>0.78539816339744828</v>
      </c>
      <c r="N172">
        <f t="shared" si="30"/>
        <v>45</v>
      </c>
      <c r="P172">
        <f>I172/'Shear box'!$F$8</f>
        <v>8.7559808612440188E-3</v>
      </c>
      <c r="Q172">
        <f t="shared" si="31"/>
        <v>209</v>
      </c>
      <c r="R172">
        <f t="shared" si="32"/>
        <v>207.17</v>
      </c>
      <c r="S172">
        <f t="shared" si="36"/>
        <v>8.7559808612440726E-3</v>
      </c>
      <c r="T172">
        <f t="shared" si="33"/>
        <v>7.4182692307692297E-2</v>
      </c>
      <c r="V172">
        <f t="shared" si="34"/>
        <v>1.5429999999999999</v>
      </c>
      <c r="W172">
        <f t="shared" si="35"/>
        <v>0.87559808612440193</v>
      </c>
    </row>
    <row r="173" spans="1:23" x14ac:dyDescent="0.25">
      <c r="A173" s="2">
        <v>171</v>
      </c>
      <c r="B173" s="2">
        <v>170.56100000000001</v>
      </c>
      <c r="C173" s="2">
        <v>1.5089999999999999</v>
      </c>
      <c r="D173" s="2">
        <v>7.6999999999999999E-2</v>
      </c>
      <c r="E173" s="2">
        <v>242.51295999999999</v>
      </c>
      <c r="H173" s="54">
        <f t="shared" si="25"/>
        <v>1.5519999999999998</v>
      </c>
      <c r="I173" s="54">
        <f t="shared" si="26"/>
        <v>0.185</v>
      </c>
      <c r="K173" s="54">
        <f t="shared" si="27"/>
        <v>1.0000000000000009E-3</v>
      </c>
      <c r="L173" s="54">
        <f t="shared" si="28"/>
        <v>1.0000000000000009E-3</v>
      </c>
      <c r="M173">
        <f t="shared" si="29"/>
        <v>0.78539816339744828</v>
      </c>
      <c r="N173">
        <f t="shared" si="30"/>
        <v>45</v>
      </c>
      <c r="P173">
        <f>I173/'Shear box'!$F$8</f>
        <v>8.8516746411483258E-3</v>
      </c>
      <c r="Q173">
        <f t="shared" si="31"/>
        <v>209</v>
      </c>
      <c r="R173">
        <f t="shared" si="32"/>
        <v>207.15</v>
      </c>
      <c r="S173">
        <f t="shared" si="36"/>
        <v>8.8516746411483327E-3</v>
      </c>
      <c r="T173">
        <f t="shared" si="33"/>
        <v>7.4615384615384611E-2</v>
      </c>
      <c r="V173">
        <f t="shared" si="34"/>
        <v>1.5519999999999998</v>
      </c>
      <c r="W173">
        <f t="shared" si="35"/>
        <v>0.8851674641148326</v>
      </c>
    </row>
    <row r="174" spans="1:23" x14ac:dyDescent="0.25">
      <c r="A174" s="2">
        <v>172</v>
      </c>
      <c r="B174" s="2">
        <v>171.56100000000001</v>
      </c>
      <c r="C174" s="2">
        <v>1.522</v>
      </c>
      <c r="D174" s="2">
        <v>7.8E-2</v>
      </c>
      <c r="E174" s="2">
        <v>242.51295999999999</v>
      </c>
      <c r="H174" s="54">
        <f t="shared" si="25"/>
        <v>1.5649999999999999</v>
      </c>
      <c r="I174" s="54">
        <f t="shared" si="26"/>
        <v>0.186</v>
      </c>
      <c r="K174" s="54">
        <f t="shared" si="27"/>
        <v>2.0000000000000018E-3</v>
      </c>
      <c r="L174" s="54">
        <f t="shared" si="28"/>
        <v>2.0000000000000018E-3</v>
      </c>
      <c r="M174">
        <f t="shared" si="29"/>
        <v>0.78539816339744828</v>
      </c>
      <c r="N174">
        <f t="shared" si="30"/>
        <v>45</v>
      </c>
      <c r="P174">
        <f>I174/'Shear box'!$F$8</f>
        <v>8.8995215311004783E-3</v>
      </c>
      <c r="Q174">
        <f t="shared" si="31"/>
        <v>209</v>
      </c>
      <c r="R174">
        <f t="shared" si="32"/>
        <v>207.14</v>
      </c>
      <c r="S174">
        <f t="shared" si="36"/>
        <v>8.8995215311005182E-3</v>
      </c>
      <c r="T174">
        <f t="shared" si="33"/>
        <v>7.5240384615384612E-2</v>
      </c>
      <c r="V174">
        <f t="shared" si="34"/>
        <v>1.5650000000000002</v>
      </c>
      <c r="W174">
        <f t="shared" si="35"/>
        <v>0.88995215311004783</v>
      </c>
    </row>
    <row r="175" spans="1:23" x14ac:dyDescent="0.25">
      <c r="A175" s="2">
        <v>173</v>
      </c>
      <c r="B175" s="2">
        <v>172.56100000000001</v>
      </c>
      <c r="C175" s="2">
        <v>1.532</v>
      </c>
      <c r="D175" s="2">
        <v>0.08</v>
      </c>
      <c r="E175" s="2">
        <v>244.10844</v>
      </c>
      <c r="H175" s="54">
        <f t="shared" si="25"/>
        <v>1.575</v>
      </c>
      <c r="I175" s="54">
        <f t="shared" si="26"/>
        <v>0.188</v>
      </c>
      <c r="K175" s="54">
        <f t="shared" si="27"/>
        <v>1.0000000000000009E-3</v>
      </c>
      <c r="L175" s="54">
        <f t="shared" si="28"/>
        <v>1.0000000000000009E-3</v>
      </c>
      <c r="M175">
        <f t="shared" si="29"/>
        <v>0.78539816339744828</v>
      </c>
      <c r="N175">
        <f t="shared" si="30"/>
        <v>45</v>
      </c>
      <c r="P175">
        <f>I175/'Shear box'!$F$8</f>
        <v>8.9952153110047853E-3</v>
      </c>
      <c r="Q175">
        <f t="shared" si="31"/>
        <v>209</v>
      </c>
      <c r="R175">
        <f t="shared" si="32"/>
        <v>207.12</v>
      </c>
      <c r="S175">
        <f t="shared" si="36"/>
        <v>8.9952153110047783E-3</v>
      </c>
      <c r="T175">
        <f t="shared" si="33"/>
        <v>7.5721153846153841E-2</v>
      </c>
      <c r="V175">
        <f t="shared" si="34"/>
        <v>1.575</v>
      </c>
      <c r="W175">
        <f t="shared" si="35"/>
        <v>0.8995215311004785</v>
      </c>
    </row>
    <row r="176" spans="1:23" x14ac:dyDescent="0.25">
      <c r="A176" s="2">
        <v>174</v>
      </c>
      <c r="B176" s="2">
        <v>173.56100000000001</v>
      </c>
      <c r="C176" s="2">
        <v>1.544</v>
      </c>
      <c r="D176" s="2">
        <v>8.1000000000000003E-2</v>
      </c>
      <c r="E176" s="2">
        <v>244.10844</v>
      </c>
      <c r="H176" s="54">
        <f t="shared" si="25"/>
        <v>1.587</v>
      </c>
      <c r="I176" s="54">
        <f t="shared" si="26"/>
        <v>0.189</v>
      </c>
      <c r="K176" s="54">
        <f t="shared" si="27"/>
        <v>2.0000000000000018E-3</v>
      </c>
      <c r="L176" s="54">
        <f t="shared" si="28"/>
        <v>2.0000000000000018E-3</v>
      </c>
      <c r="M176">
        <f t="shared" si="29"/>
        <v>0.78539816339744828</v>
      </c>
      <c r="N176">
        <f t="shared" si="30"/>
        <v>45</v>
      </c>
      <c r="P176">
        <f>I176/'Shear box'!$F$8</f>
        <v>9.0430622009569379E-3</v>
      </c>
      <c r="Q176">
        <f t="shared" si="31"/>
        <v>209</v>
      </c>
      <c r="R176">
        <f t="shared" si="32"/>
        <v>207.10999999999996</v>
      </c>
      <c r="S176">
        <f t="shared" si="36"/>
        <v>9.0430622009571859E-3</v>
      </c>
      <c r="T176">
        <f t="shared" si="33"/>
        <v>7.6298076923076913E-2</v>
      </c>
      <c r="V176">
        <f t="shared" si="34"/>
        <v>1.587</v>
      </c>
      <c r="W176">
        <f t="shared" si="35"/>
        <v>0.90430622009569384</v>
      </c>
    </row>
    <row r="177" spans="1:23" x14ac:dyDescent="0.25">
      <c r="A177" s="2">
        <v>175</v>
      </c>
      <c r="B177" s="2">
        <v>174.56100000000001</v>
      </c>
      <c r="C177" s="2">
        <v>1.556</v>
      </c>
      <c r="D177" s="2">
        <v>8.3000000000000004E-2</v>
      </c>
      <c r="E177" s="2">
        <v>244.10844</v>
      </c>
      <c r="H177" s="54">
        <f t="shared" si="25"/>
        <v>1.599</v>
      </c>
      <c r="I177" s="54">
        <f t="shared" si="26"/>
        <v>0.191</v>
      </c>
      <c r="K177" s="54">
        <f t="shared" si="27"/>
        <v>2.0000000000000018E-3</v>
      </c>
      <c r="L177" s="54">
        <f t="shared" si="28"/>
        <v>2.0000000000000018E-3</v>
      </c>
      <c r="M177">
        <f t="shared" si="29"/>
        <v>0.78539816339744828</v>
      </c>
      <c r="N177">
        <f t="shared" si="30"/>
        <v>45</v>
      </c>
      <c r="P177">
        <f>I177/'Shear box'!$F$8</f>
        <v>9.1387559808612448E-3</v>
      </c>
      <c r="Q177">
        <f t="shared" si="31"/>
        <v>209</v>
      </c>
      <c r="R177">
        <f t="shared" si="32"/>
        <v>207.09</v>
      </c>
      <c r="S177">
        <f t="shared" si="36"/>
        <v>9.138755980861224E-3</v>
      </c>
      <c r="T177">
        <f t="shared" si="33"/>
        <v>7.6874999999999999E-2</v>
      </c>
      <c r="V177">
        <f t="shared" si="34"/>
        <v>1.599</v>
      </c>
      <c r="W177">
        <f t="shared" si="35"/>
        <v>0.91387559808612451</v>
      </c>
    </row>
    <row r="178" spans="1:23" x14ac:dyDescent="0.25">
      <c r="A178" s="2">
        <v>176</v>
      </c>
      <c r="B178" s="2">
        <v>175.56100000000001</v>
      </c>
      <c r="C178" s="2">
        <v>1.5649999999999999</v>
      </c>
      <c r="D178" s="2">
        <v>8.5000000000000006E-2</v>
      </c>
      <c r="E178" s="2">
        <v>244.10844</v>
      </c>
      <c r="H178" s="54">
        <f t="shared" si="25"/>
        <v>1.6079999999999999</v>
      </c>
      <c r="I178" s="54">
        <f t="shared" si="26"/>
        <v>0.193</v>
      </c>
      <c r="K178" s="54">
        <f t="shared" si="27"/>
        <v>1.0000000000000009E-3</v>
      </c>
      <c r="L178" s="54">
        <f t="shared" si="28"/>
        <v>1.0000000000000009E-3</v>
      </c>
      <c r="M178">
        <f t="shared" si="29"/>
        <v>0.78539816339744828</v>
      </c>
      <c r="N178">
        <f t="shared" si="30"/>
        <v>45</v>
      </c>
      <c r="P178">
        <f>I178/'Shear box'!$F$8</f>
        <v>9.2344497607655517E-3</v>
      </c>
      <c r="Q178">
        <f t="shared" si="31"/>
        <v>209</v>
      </c>
      <c r="R178">
        <f t="shared" si="32"/>
        <v>207.06999999999996</v>
      </c>
      <c r="S178">
        <f t="shared" si="36"/>
        <v>9.2344497607657061E-3</v>
      </c>
      <c r="T178">
        <f t="shared" si="33"/>
        <v>7.7307692307692299E-2</v>
      </c>
      <c r="V178">
        <f t="shared" si="34"/>
        <v>1.6079999999999997</v>
      </c>
      <c r="W178">
        <f t="shared" si="35"/>
        <v>0.92344497607655518</v>
      </c>
    </row>
    <row r="179" spans="1:23" x14ac:dyDescent="0.25">
      <c r="A179" s="2">
        <v>177</v>
      </c>
      <c r="B179" s="2">
        <v>176.56100000000001</v>
      </c>
      <c r="C179" s="2">
        <v>1.577</v>
      </c>
      <c r="D179" s="2">
        <v>8.5999999999999993E-2</v>
      </c>
      <c r="E179" s="2">
        <v>244.10844</v>
      </c>
      <c r="H179" s="54">
        <f t="shared" si="25"/>
        <v>1.6199999999999999</v>
      </c>
      <c r="I179" s="54">
        <f t="shared" si="26"/>
        <v>0.19400000000000001</v>
      </c>
      <c r="K179" s="54">
        <f t="shared" si="27"/>
        <v>2.0000000000000018E-3</v>
      </c>
      <c r="L179" s="54">
        <f t="shared" si="28"/>
        <v>2.0000000000000018E-3</v>
      </c>
      <c r="M179">
        <f t="shared" si="29"/>
        <v>0.78539816339744828</v>
      </c>
      <c r="N179">
        <f t="shared" si="30"/>
        <v>45</v>
      </c>
      <c r="P179">
        <f>I179/'Shear box'!$F$8</f>
        <v>9.2822966507177043E-3</v>
      </c>
      <c r="Q179">
        <f t="shared" si="31"/>
        <v>209</v>
      </c>
      <c r="R179">
        <f t="shared" si="32"/>
        <v>207.06</v>
      </c>
      <c r="S179">
        <f t="shared" si="36"/>
        <v>9.2822966507176696E-3</v>
      </c>
      <c r="T179">
        <f t="shared" si="33"/>
        <v>7.7884615384615372E-2</v>
      </c>
      <c r="V179">
        <f t="shared" si="34"/>
        <v>1.6199999999999999</v>
      </c>
      <c r="W179">
        <f t="shared" si="35"/>
        <v>0.9282296650717704</v>
      </c>
    </row>
    <row r="180" spans="1:23" x14ac:dyDescent="0.25">
      <c r="A180" s="2">
        <v>178</v>
      </c>
      <c r="B180" s="2">
        <v>177.56100000000001</v>
      </c>
      <c r="C180" s="2">
        <v>1.587</v>
      </c>
      <c r="D180" s="2">
        <v>8.7999999999999995E-2</v>
      </c>
      <c r="E180" s="2">
        <v>244.10844</v>
      </c>
      <c r="H180" s="54">
        <f t="shared" si="25"/>
        <v>1.63</v>
      </c>
      <c r="I180" s="54">
        <f t="shared" si="26"/>
        <v>0.19600000000000001</v>
      </c>
      <c r="K180" s="54">
        <f t="shared" si="27"/>
        <v>1.0000000000000009E-3</v>
      </c>
      <c r="L180" s="54">
        <f t="shared" si="28"/>
        <v>1.0000000000000009E-3</v>
      </c>
      <c r="M180">
        <f t="shared" si="29"/>
        <v>0.78539816339744828</v>
      </c>
      <c r="N180">
        <f t="shared" si="30"/>
        <v>45</v>
      </c>
      <c r="P180">
        <f>I180/'Shear box'!$F$8</f>
        <v>9.3779904306220113E-3</v>
      </c>
      <c r="Q180">
        <f t="shared" si="31"/>
        <v>209</v>
      </c>
      <c r="R180">
        <f t="shared" si="32"/>
        <v>207.03999999999996</v>
      </c>
      <c r="S180">
        <f t="shared" si="36"/>
        <v>9.3779904306221518E-3</v>
      </c>
      <c r="T180">
        <f t="shared" si="33"/>
        <v>7.8365384615384601E-2</v>
      </c>
      <c r="V180">
        <f t="shared" si="34"/>
        <v>1.63</v>
      </c>
      <c r="W180">
        <f t="shared" si="35"/>
        <v>0.93779904306220108</v>
      </c>
    </row>
    <row r="181" spans="1:23" x14ac:dyDescent="0.25">
      <c r="A181" s="2">
        <v>179</v>
      </c>
      <c r="B181" s="2">
        <v>178.56100000000001</v>
      </c>
      <c r="C181" s="2">
        <v>1.6</v>
      </c>
      <c r="D181" s="2">
        <v>8.8999999999999996E-2</v>
      </c>
      <c r="E181" s="2">
        <v>244.10844</v>
      </c>
      <c r="H181" s="54">
        <f t="shared" si="25"/>
        <v>1.643</v>
      </c>
      <c r="I181" s="54">
        <f t="shared" si="26"/>
        <v>0.19700000000000001</v>
      </c>
      <c r="K181" s="54">
        <f t="shared" si="27"/>
        <v>1.0000000000000009E-3</v>
      </c>
      <c r="L181" s="54">
        <f t="shared" si="28"/>
        <v>1.0000000000000009E-3</v>
      </c>
      <c r="M181">
        <f t="shared" si="29"/>
        <v>0.78539816339744828</v>
      </c>
      <c r="N181">
        <f t="shared" si="30"/>
        <v>45</v>
      </c>
      <c r="P181">
        <f>I181/'Shear box'!$F$8</f>
        <v>9.4258373205741638E-3</v>
      </c>
      <c r="Q181">
        <f t="shared" si="31"/>
        <v>209</v>
      </c>
      <c r="R181">
        <f t="shared" si="32"/>
        <v>207.03</v>
      </c>
      <c r="S181">
        <f t="shared" si="36"/>
        <v>9.4258373205741153E-3</v>
      </c>
      <c r="T181">
        <f t="shared" si="33"/>
        <v>7.8990384615384615E-2</v>
      </c>
      <c r="V181">
        <f t="shared" si="34"/>
        <v>1.643</v>
      </c>
      <c r="W181">
        <f t="shared" si="35"/>
        <v>0.94258373205741641</v>
      </c>
    </row>
    <row r="182" spans="1:23" x14ac:dyDescent="0.25">
      <c r="A182" s="2">
        <v>180</v>
      </c>
      <c r="B182" s="2">
        <v>179.56100000000001</v>
      </c>
      <c r="C182" s="2">
        <v>1.609</v>
      </c>
      <c r="D182" s="2">
        <v>0.09</v>
      </c>
      <c r="E182" s="2">
        <v>244.10844</v>
      </c>
      <c r="H182" s="54">
        <f t="shared" si="25"/>
        <v>1.6519999999999999</v>
      </c>
      <c r="I182" s="54">
        <f t="shared" si="26"/>
        <v>0.19800000000000001</v>
      </c>
      <c r="K182" s="54">
        <f t="shared" si="27"/>
        <v>2.0000000000000018E-3</v>
      </c>
      <c r="L182" s="54">
        <f t="shared" si="28"/>
        <v>2.0000000000000018E-3</v>
      </c>
      <c r="M182">
        <f t="shared" si="29"/>
        <v>0.78539816339744828</v>
      </c>
      <c r="N182">
        <f t="shared" si="30"/>
        <v>45</v>
      </c>
      <c r="P182">
        <f>I182/'Shear box'!$F$8</f>
        <v>9.4736842105263164E-3</v>
      </c>
      <c r="Q182">
        <f t="shared" si="31"/>
        <v>209</v>
      </c>
      <c r="R182">
        <f t="shared" si="32"/>
        <v>207.01999999999998</v>
      </c>
      <c r="S182">
        <f t="shared" si="36"/>
        <v>9.4736842105264119E-3</v>
      </c>
      <c r="T182">
        <f t="shared" si="33"/>
        <v>7.9423076923076916E-2</v>
      </c>
      <c r="V182">
        <f t="shared" si="34"/>
        <v>1.6519999999999999</v>
      </c>
      <c r="W182">
        <f t="shared" si="35"/>
        <v>0.94736842105263164</v>
      </c>
    </row>
    <row r="183" spans="1:23" x14ac:dyDescent="0.25">
      <c r="A183" s="2">
        <v>181</v>
      </c>
      <c r="B183" s="2">
        <v>180.56100000000001</v>
      </c>
      <c r="C183" s="2">
        <v>1.623</v>
      </c>
      <c r="D183" s="2">
        <v>9.1999999999999998E-2</v>
      </c>
      <c r="E183" s="2">
        <v>244.10844</v>
      </c>
      <c r="H183" s="54">
        <f t="shared" si="25"/>
        <v>1.6659999999999999</v>
      </c>
      <c r="I183" s="54">
        <f t="shared" si="26"/>
        <v>0.2</v>
      </c>
      <c r="K183" s="54">
        <f t="shared" si="27"/>
        <v>1.0000000000000009E-3</v>
      </c>
      <c r="L183" s="54">
        <f t="shared" si="28"/>
        <v>1.0000000000000009E-3</v>
      </c>
      <c r="M183">
        <f t="shared" si="29"/>
        <v>0.78539816339744828</v>
      </c>
      <c r="N183">
        <f t="shared" si="30"/>
        <v>45</v>
      </c>
      <c r="P183">
        <f>I183/'Shear box'!$F$8</f>
        <v>9.5693779904306234E-3</v>
      </c>
      <c r="Q183">
        <f t="shared" si="31"/>
        <v>209</v>
      </c>
      <c r="R183">
        <f t="shared" si="32"/>
        <v>207</v>
      </c>
      <c r="S183">
        <f t="shared" si="36"/>
        <v>9.5693779904306719E-3</v>
      </c>
      <c r="T183">
        <f t="shared" si="33"/>
        <v>8.0096153846153845E-2</v>
      </c>
      <c r="V183">
        <f t="shared" si="34"/>
        <v>1.6659999999999997</v>
      </c>
      <c r="W183">
        <f t="shared" si="35"/>
        <v>0.95693779904306231</v>
      </c>
    </row>
    <row r="184" spans="1:23" x14ac:dyDescent="0.25">
      <c r="A184" s="2">
        <v>182</v>
      </c>
      <c r="B184" s="2">
        <v>181.56100000000001</v>
      </c>
      <c r="C184" s="2">
        <v>1.6319999999999999</v>
      </c>
      <c r="D184" s="2">
        <v>9.2999999999999999E-2</v>
      </c>
      <c r="E184" s="2">
        <v>244.10844</v>
      </c>
      <c r="H184" s="54">
        <f t="shared" si="25"/>
        <v>1.6749999999999998</v>
      </c>
      <c r="I184" s="54">
        <f t="shared" si="26"/>
        <v>0.20100000000000001</v>
      </c>
      <c r="K184" s="54">
        <f t="shared" si="27"/>
        <v>3.0000000000000027E-3</v>
      </c>
      <c r="L184" s="54">
        <f t="shared" si="28"/>
        <v>3.0000000000000027E-3</v>
      </c>
      <c r="M184">
        <f t="shared" si="29"/>
        <v>0.78539816339744828</v>
      </c>
      <c r="N184">
        <f t="shared" si="30"/>
        <v>45</v>
      </c>
      <c r="P184">
        <f>I184/'Shear box'!$F$8</f>
        <v>9.617224880382776E-3</v>
      </c>
      <c r="Q184">
        <f t="shared" si="31"/>
        <v>209</v>
      </c>
      <c r="R184">
        <f t="shared" si="32"/>
        <v>206.98999999999998</v>
      </c>
      <c r="S184">
        <f t="shared" si="36"/>
        <v>9.6172248803828575E-3</v>
      </c>
      <c r="T184">
        <f t="shared" si="33"/>
        <v>8.0528846153846145E-2</v>
      </c>
      <c r="V184">
        <f t="shared" si="34"/>
        <v>1.6749999999999998</v>
      </c>
      <c r="W184">
        <f t="shared" si="35"/>
        <v>0.96172248803827765</v>
      </c>
    </row>
    <row r="185" spans="1:23" x14ac:dyDescent="0.25">
      <c r="A185" s="2">
        <v>183</v>
      </c>
      <c r="B185" s="2">
        <v>182.56100000000001</v>
      </c>
      <c r="C185" s="2">
        <v>1.645</v>
      </c>
      <c r="D185" s="2">
        <v>9.6000000000000002E-2</v>
      </c>
      <c r="E185" s="2">
        <v>244.10844</v>
      </c>
      <c r="H185" s="54">
        <f t="shared" si="25"/>
        <v>1.6879999999999999</v>
      </c>
      <c r="I185" s="54">
        <f t="shared" si="26"/>
        <v>0.20400000000000001</v>
      </c>
      <c r="K185" s="54">
        <f t="shared" si="27"/>
        <v>1.0000000000000009E-3</v>
      </c>
      <c r="L185" s="54">
        <f t="shared" si="28"/>
        <v>1.0000000000000009E-3</v>
      </c>
      <c r="M185">
        <f t="shared" si="29"/>
        <v>0.78539816339744828</v>
      </c>
      <c r="N185">
        <f t="shared" si="30"/>
        <v>45</v>
      </c>
      <c r="P185">
        <f>I185/'Shear box'!$F$8</f>
        <v>9.7607655502392355E-3</v>
      </c>
      <c r="Q185">
        <f t="shared" si="31"/>
        <v>209</v>
      </c>
      <c r="R185">
        <f t="shared" si="32"/>
        <v>206.95999999999998</v>
      </c>
      <c r="S185">
        <f t="shared" si="36"/>
        <v>9.7607655502393031E-3</v>
      </c>
      <c r="T185">
        <f t="shared" si="33"/>
        <v>8.1153846153846146E-2</v>
      </c>
      <c r="V185">
        <f t="shared" si="34"/>
        <v>1.6879999999999999</v>
      </c>
      <c r="W185">
        <f t="shared" si="35"/>
        <v>0.97607655502392354</v>
      </c>
    </row>
    <row r="186" spans="1:23" x14ac:dyDescent="0.25">
      <c r="A186" s="2">
        <v>184</v>
      </c>
      <c r="B186" s="2">
        <v>183.56100000000001</v>
      </c>
      <c r="C186" s="2">
        <v>1.6559999999999999</v>
      </c>
      <c r="D186" s="2">
        <v>9.7000000000000003E-2</v>
      </c>
      <c r="E186" s="2">
        <v>244.10844</v>
      </c>
      <c r="H186" s="54">
        <f t="shared" si="25"/>
        <v>1.6989999999999998</v>
      </c>
      <c r="I186" s="54">
        <f t="shared" si="26"/>
        <v>0.20500000000000002</v>
      </c>
      <c r="K186" s="54">
        <f t="shared" si="27"/>
        <v>1.0000000000000009E-3</v>
      </c>
      <c r="L186" s="54">
        <f t="shared" si="28"/>
        <v>1.0000000000000009E-3</v>
      </c>
      <c r="M186">
        <f t="shared" si="29"/>
        <v>0.78539816339744828</v>
      </c>
      <c r="N186">
        <f t="shared" si="30"/>
        <v>45</v>
      </c>
      <c r="P186">
        <f>I186/'Shear box'!$F$8</f>
        <v>9.8086124401913898E-3</v>
      </c>
      <c r="Q186">
        <f t="shared" si="31"/>
        <v>209</v>
      </c>
      <c r="R186">
        <f t="shared" si="32"/>
        <v>206.95</v>
      </c>
      <c r="S186">
        <f t="shared" si="36"/>
        <v>9.8086124401914887E-3</v>
      </c>
      <c r="T186">
        <f t="shared" si="33"/>
        <v>8.1682692307692303E-2</v>
      </c>
      <c r="V186">
        <f t="shared" si="34"/>
        <v>1.6989999999999998</v>
      </c>
      <c r="W186">
        <f t="shared" si="35"/>
        <v>0.98086124401913899</v>
      </c>
    </row>
    <row r="187" spans="1:23" x14ac:dyDescent="0.25">
      <c r="A187" s="2">
        <v>185</v>
      </c>
      <c r="B187" s="2">
        <v>184.56100000000001</v>
      </c>
      <c r="C187" s="2">
        <v>1.6679999999999999</v>
      </c>
      <c r="D187" s="2">
        <v>9.8000000000000004E-2</v>
      </c>
      <c r="E187" s="2">
        <v>244.10844</v>
      </c>
      <c r="H187" s="54">
        <f t="shared" si="25"/>
        <v>1.7109999999999999</v>
      </c>
      <c r="I187" s="54">
        <f t="shared" si="26"/>
        <v>0.20600000000000002</v>
      </c>
      <c r="K187" s="54">
        <f t="shared" si="27"/>
        <v>1.0000000000000009E-3</v>
      </c>
      <c r="L187" s="54">
        <f t="shared" si="28"/>
        <v>1.0000000000000009E-3</v>
      </c>
      <c r="M187">
        <f t="shared" si="29"/>
        <v>0.78539816339744828</v>
      </c>
      <c r="N187">
        <f t="shared" si="30"/>
        <v>45</v>
      </c>
      <c r="P187">
        <f>I187/'Shear box'!$F$8</f>
        <v>9.8564593301435424E-3</v>
      </c>
      <c r="Q187">
        <f t="shared" si="31"/>
        <v>209</v>
      </c>
      <c r="R187">
        <f t="shared" si="32"/>
        <v>206.94</v>
      </c>
      <c r="S187">
        <f t="shared" si="36"/>
        <v>9.8564593301435632E-3</v>
      </c>
      <c r="T187">
        <f t="shared" si="33"/>
        <v>8.2259615384615375E-2</v>
      </c>
      <c r="V187">
        <f t="shared" si="34"/>
        <v>1.7110000000000001</v>
      </c>
      <c r="W187">
        <f t="shared" si="35"/>
        <v>0.98564593301435421</v>
      </c>
    </row>
    <row r="188" spans="1:23" x14ac:dyDescent="0.25">
      <c r="A188" s="2">
        <v>186</v>
      </c>
      <c r="B188" s="2">
        <v>185.56100000000001</v>
      </c>
      <c r="C188" s="2">
        <v>1.677</v>
      </c>
      <c r="D188" s="2">
        <v>9.9000000000000005E-2</v>
      </c>
      <c r="E188" s="2">
        <v>242.51295999999999</v>
      </c>
      <c r="H188" s="54">
        <f t="shared" si="25"/>
        <v>1.72</v>
      </c>
      <c r="I188" s="54">
        <f t="shared" si="26"/>
        <v>0.20700000000000002</v>
      </c>
      <c r="K188" s="54">
        <f t="shared" si="27"/>
        <v>2.0000000000000018E-3</v>
      </c>
      <c r="L188" s="54">
        <f t="shared" si="28"/>
        <v>2.0000000000000018E-3</v>
      </c>
      <c r="M188">
        <f t="shared" si="29"/>
        <v>0.78539816339744828</v>
      </c>
      <c r="N188">
        <f t="shared" si="30"/>
        <v>45</v>
      </c>
      <c r="P188">
        <f>I188/'Shear box'!$F$8</f>
        <v>9.904306220095695E-3</v>
      </c>
      <c r="Q188">
        <f t="shared" si="31"/>
        <v>209</v>
      </c>
      <c r="R188">
        <f t="shared" si="32"/>
        <v>206.92999999999998</v>
      </c>
      <c r="S188">
        <f t="shared" si="36"/>
        <v>9.9043062200957488E-3</v>
      </c>
      <c r="T188">
        <f t="shared" si="33"/>
        <v>8.269230769230769E-2</v>
      </c>
      <c r="V188">
        <f t="shared" si="34"/>
        <v>1.72</v>
      </c>
      <c r="W188">
        <f t="shared" si="35"/>
        <v>0.99043062200956955</v>
      </c>
    </row>
    <row r="189" spans="1:23" x14ac:dyDescent="0.25">
      <c r="A189" s="2">
        <v>187</v>
      </c>
      <c r="B189" s="2">
        <v>186.56100000000001</v>
      </c>
      <c r="C189" s="2">
        <v>1.6890000000000001</v>
      </c>
      <c r="D189" s="2">
        <v>0.10100000000000001</v>
      </c>
      <c r="E189" s="2">
        <v>242.51295999999999</v>
      </c>
      <c r="H189" s="54">
        <f t="shared" si="25"/>
        <v>1.732</v>
      </c>
      <c r="I189" s="54">
        <f t="shared" si="26"/>
        <v>0.20900000000000002</v>
      </c>
      <c r="K189" s="54">
        <f t="shared" si="27"/>
        <v>9.9999999999997313E-4</v>
      </c>
      <c r="L189" s="54">
        <f t="shared" si="28"/>
        <v>9.9999999999997313E-4</v>
      </c>
      <c r="M189">
        <f t="shared" si="29"/>
        <v>0.78539816339744828</v>
      </c>
      <c r="N189">
        <f t="shared" si="30"/>
        <v>45</v>
      </c>
      <c r="P189">
        <f>I189/'Shear box'!$F$8</f>
        <v>1.0000000000000002E-2</v>
      </c>
      <c r="Q189">
        <f t="shared" si="31"/>
        <v>209</v>
      </c>
      <c r="R189">
        <f t="shared" si="32"/>
        <v>206.91</v>
      </c>
      <c r="S189">
        <f t="shared" si="36"/>
        <v>1.0000000000000009E-2</v>
      </c>
      <c r="T189">
        <f t="shared" si="33"/>
        <v>8.3269230769230762E-2</v>
      </c>
      <c r="V189">
        <f t="shared" si="34"/>
        <v>1.7319999999999998</v>
      </c>
      <c r="W189">
        <f t="shared" si="35"/>
        <v>1.0000000000000002</v>
      </c>
    </row>
    <row r="190" spans="1:23" x14ac:dyDescent="0.25">
      <c r="A190" s="2">
        <v>188</v>
      </c>
      <c r="B190" s="2">
        <v>187.56100000000001</v>
      </c>
      <c r="C190" s="2">
        <v>1.7010000000000001</v>
      </c>
      <c r="D190" s="2">
        <v>0.10199999999999999</v>
      </c>
      <c r="E190" s="2">
        <v>242.51295999999999</v>
      </c>
      <c r="H190" s="54">
        <f t="shared" si="25"/>
        <v>1.744</v>
      </c>
      <c r="I190" s="54">
        <f t="shared" si="26"/>
        <v>0.21</v>
      </c>
      <c r="K190" s="54">
        <f t="shared" si="27"/>
        <v>1.0000000000000009E-3</v>
      </c>
      <c r="L190" s="54">
        <f t="shared" si="28"/>
        <v>1.0000000000000009E-3</v>
      </c>
      <c r="M190">
        <f t="shared" si="29"/>
        <v>0.78539816339744828</v>
      </c>
      <c r="N190">
        <f t="shared" si="30"/>
        <v>45</v>
      </c>
      <c r="P190">
        <f>I190/'Shear box'!$F$8</f>
        <v>1.0047846889952153E-2</v>
      </c>
      <c r="Q190">
        <f t="shared" si="31"/>
        <v>209</v>
      </c>
      <c r="R190">
        <f t="shared" si="32"/>
        <v>206.89999999999998</v>
      </c>
      <c r="S190">
        <f t="shared" si="36"/>
        <v>1.0047846889952305E-2</v>
      </c>
      <c r="T190">
        <f t="shared" si="33"/>
        <v>8.3846153846153848E-2</v>
      </c>
      <c r="V190">
        <f t="shared" si="34"/>
        <v>1.744</v>
      </c>
      <c r="W190">
        <f t="shared" si="35"/>
        <v>1.0047846889952152</v>
      </c>
    </row>
    <row r="191" spans="1:23" x14ac:dyDescent="0.25">
      <c r="A191" s="2">
        <v>189</v>
      </c>
      <c r="B191" s="2">
        <v>188.56100000000001</v>
      </c>
      <c r="C191" s="2">
        <v>1.7110000000000001</v>
      </c>
      <c r="D191" s="2">
        <v>0.10299999999999999</v>
      </c>
      <c r="E191" s="2">
        <v>242.51295999999999</v>
      </c>
      <c r="H191" s="54">
        <f t="shared" si="25"/>
        <v>1.754</v>
      </c>
      <c r="I191" s="54">
        <f t="shared" si="26"/>
        <v>0.21099999999999999</v>
      </c>
      <c r="K191" s="54">
        <f t="shared" si="27"/>
        <v>2.0000000000000018E-3</v>
      </c>
      <c r="L191" s="54">
        <f t="shared" si="28"/>
        <v>2.0000000000000018E-3</v>
      </c>
      <c r="M191">
        <f t="shared" si="29"/>
        <v>0.78539816339744828</v>
      </c>
      <c r="N191">
        <f t="shared" si="30"/>
        <v>45</v>
      </c>
      <c r="P191">
        <f>I191/'Shear box'!$F$8</f>
        <v>1.0095693779904307E-2</v>
      </c>
      <c r="Q191">
        <f t="shared" si="31"/>
        <v>209</v>
      </c>
      <c r="R191">
        <f t="shared" si="32"/>
        <v>206.89</v>
      </c>
      <c r="S191">
        <f t="shared" si="36"/>
        <v>1.009569377990438E-2</v>
      </c>
      <c r="T191">
        <f t="shared" si="33"/>
        <v>8.4326923076923077E-2</v>
      </c>
      <c r="V191">
        <f t="shared" si="34"/>
        <v>1.754</v>
      </c>
      <c r="W191">
        <f t="shared" si="35"/>
        <v>1.0095693779904307</v>
      </c>
    </row>
    <row r="192" spans="1:23" x14ac:dyDescent="0.25">
      <c r="A192" s="2">
        <v>190</v>
      </c>
      <c r="B192" s="2">
        <v>189.56100000000001</v>
      </c>
      <c r="C192" s="2">
        <v>1.7230000000000001</v>
      </c>
      <c r="D192" s="2">
        <v>0.105</v>
      </c>
      <c r="E192" s="2">
        <v>244.10844</v>
      </c>
      <c r="H192" s="54">
        <f t="shared" si="25"/>
        <v>1.766</v>
      </c>
      <c r="I192" s="54">
        <f t="shared" si="26"/>
        <v>0.21299999999999999</v>
      </c>
      <c r="K192" s="54">
        <f t="shared" si="27"/>
        <v>2.0000000000000018E-3</v>
      </c>
      <c r="L192" s="54">
        <f t="shared" si="28"/>
        <v>2.0000000000000018E-3</v>
      </c>
      <c r="M192">
        <f t="shared" si="29"/>
        <v>0.78539816339744828</v>
      </c>
      <c r="N192">
        <f t="shared" si="30"/>
        <v>45</v>
      </c>
      <c r="P192">
        <f>I192/'Shear box'!$F$8</f>
        <v>1.0191387559808612E-2</v>
      </c>
      <c r="Q192">
        <f t="shared" si="31"/>
        <v>209</v>
      </c>
      <c r="R192">
        <f t="shared" si="32"/>
        <v>206.86999999999998</v>
      </c>
      <c r="S192">
        <f t="shared" si="36"/>
        <v>1.0191387559808751E-2</v>
      </c>
      <c r="T192">
        <f t="shared" si="33"/>
        <v>8.4903846153846149E-2</v>
      </c>
      <c r="V192">
        <f t="shared" si="34"/>
        <v>1.7659999999999998</v>
      </c>
      <c r="W192">
        <f t="shared" si="35"/>
        <v>1.0191387559808613</v>
      </c>
    </row>
    <row r="193" spans="1:23" x14ac:dyDescent="0.25">
      <c r="A193" s="2">
        <v>191</v>
      </c>
      <c r="B193" s="2">
        <v>190.56100000000001</v>
      </c>
      <c r="C193" s="2">
        <v>1.7330000000000001</v>
      </c>
      <c r="D193" s="2">
        <v>0.107</v>
      </c>
      <c r="E193" s="2">
        <v>244.10844</v>
      </c>
      <c r="H193" s="54">
        <f t="shared" si="25"/>
        <v>1.776</v>
      </c>
      <c r="I193" s="54">
        <f t="shared" si="26"/>
        <v>0.215</v>
      </c>
      <c r="K193" s="54">
        <f t="shared" si="27"/>
        <v>1.0000000000000009E-3</v>
      </c>
      <c r="L193" s="54">
        <f t="shared" si="28"/>
        <v>1.0000000000000009E-3</v>
      </c>
      <c r="M193">
        <f t="shared" si="29"/>
        <v>0.78539816339744828</v>
      </c>
      <c r="N193">
        <f t="shared" si="30"/>
        <v>45</v>
      </c>
      <c r="P193">
        <f>I193/'Shear box'!$F$8</f>
        <v>1.0287081339712919E-2</v>
      </c>
      <c r="Q193">
        <f t="shared" si="31"/>
        <v>209</v>
      </c>
      <c r="R193">
        <f t="shared" si="32"/>
        <v>206.85</v>
      </c>
      <c r="S193">
        <f t="shared" si="36"/>
        <v>1.02870813397129E-2</v>
      </c>
      <c r="T193">
        <f t="shared" si="33"/>
        <v>8.5384615384615378E-2</v>
      </c>
      <c r="V193">
        <f t="shared" si="34"/>
        <v>1.7760000000000002</v>
      </c>
      <c r="W193">
        <f t="shared" si="35"/>
        <v>1.028708133971292</v>
      </c>
    </row>
    <row r="194" spans="1:23" x14ac:dyDescent="0.25">
      <c r="A194" s="2">
        <v>192</v>
      </c>
      <c r="B194" s="2">
        <v>191.56100000000001</v>
      </c>
      <c r="C194" s="2">
        <v>1.746</v>
      </c>
      <c r="D194" s="2">
        <v>0.108</v>
      </c>
      <c r="E194" s="2">
        <v>244.10844</v>
      </c>
      <c r="H194" s="54">
        <f t="shared" si="25"/>
        <v>1.7889999999999999</v>
      </c>
      <c r="I194" s="54">
        <f t="shared" si="26"/>
        <v>0.216</v>
      </c>
      <c r="K194" s="54">
        <f t="shared" si="27"/>
        <v>2.0000000000000018E-3</v>
      </c>
      <c r="L194" s="54">
        <f t="shared" si="28"/>
        <v>2.0000000000000018E-3</v>
      </c>
      <c r="M194">
        <f t="shared" si="29"/>
        <v>0.78539816339744828</v>
      </c>
      <c r="N194">
        <f t="shared" si="30"/>
        <v>45</v>
      </c>
      <c r="P194">
        <f>I194/'Shear box'!$F$8</f>
        <v>1.0334928229665072E-2</v>
      </c>
      <c r="Q194">
        <f t="shared" si="31"/>
        <v>209</v>
      </c>
      <c r="R194">
        <f t="shared" si="32"/>
        <v>206.83999999999997</v>
      </c>
      <c r="S194">
        <f t="shared" si="36"/>
        <v>1.0334928229665197E-2</v>
      </c>
      <c r="T194">
        <f t="shared" si="33"/>
        <v>8.6009615384615379E-2</v>
      </c>
      <c r="V194">
        <f t="shared" si="34"/>
        <v>1.7889999999999999</v>
      </c>
      <c r="W194">
        <f t="shared" si="35"/>
        <v>1.0334928229665072</v>
      </c>
    </row>
    <row r="195" spans="1:23" x14ac:dyDescent="0.25">
      <c r="A195" s="2">
        <v>193</v>
      </c>
      <c r="B195" s="2">
        <v>192.56100000000001</v>
      </c>
      <c r="C195" s="2">
        <v>1.7549999999999999</v>
      </c>
      <c r="D195" s="2">
        <v>0.11</v>
      </c>
      <c r="E195" s="2">
        <v>244.10844</v>
      </c>
      <c r="H195" s="54">
        <f t="shared" ref="H195:H255" si="37">C195-C$2</f>
        <v>1.7979999999999998</v>
      </c>
      <c r="I195" s="54">
        <f t="shared" ref="I195:I255" si="38">D195-$D$2</f>
        <v>0.218</v>
      </c>
      <c r="K195" s="54">
        <f t="shared" ref="K195:K258" si="39">I196-I195</f>
        <v>2.0000000000000018E-3</v>
      </c>
      <c r="L195" s="54">
        <f t="shared" ref="L195:L258" si="40">I196-I195</f>
        <v>2.0000000000000018E-3</v>
      </c>
      <c r="M195">
        <f t="shared" ref="M195:M258" si="41">ATAN(K195/L195)</f>
        <v>0.78539816339744828</v>
      </c>
      <c r="N195">
        <f t="shared" ref="N195:N258" si="42">M195/PI()*180</f>
        <v>45</v>
      </c>
      <c r="P195">
        <f>I195/'Shear box'!$F$8</f>
        <v>1.0430622009569379E-2</v>
      </c>
      <c r="Q195">
        <f t="shared" ref="Q195:Q258" si="43">(100*100*20.9)/1000</f>
        <v>209</v>
      </c>
      <c r="R195">
        <f t="shared" ref="R195:R258" si="44">(100*100*(20.9-I195))/1000</f>
        <v>206.82</v>
      </c>
      <c r="S195">
        <f t="shared" si="36"/>
        <v>1.0430622009569457E-2</v>
      </c>
      <c r="T195">
        <f t="shared" ref="T195:T258" si="45">H195/20.8</f>
        <v>8.6442307692307679E-2</v>
      </c>
      <c r="V195">
        <f t="shared" ref="V195:V258" si="46">H195/100*100</f>
        <v>1.798</v>
      </c>
      <c r="W195">
        <f t="shared" ref="W195:W258" si="47">(I195)/20.9*100</f>
        <v>1.0430622009569379</v>
      </c>
    </row>
    <row r="196" spans="1:23" x14ac:dyDescent="0.25">
      <c r="A196" s="2">
        <v>194</v>
      </c>
      <c r="B196" s="2">
        <v>193.56100000000001</v>
      </c>
      <c r="C196" s="2">
        <v>1.768</v>
      </c>
      <c r="D196" s="2">
        <v>0.112</v>
      </c>
      <c r="E196" s="2">
        <v>244.10844</v>
      </c>
      <c r="H196" s="54">
        <f t="shared" si="37"/>
        <v>1.8109999999999999</v>
      </c>
      <c r="I196" s="54">
        <f t="shared" si="38"/>
        <v>0.22</v>
      </c>
      <c r="K196" s="54">
        <f t="shared" si="39"/>
        <v>2.0000000000000018E-3</v>
      </c>
      <c r="L196" s="54">
        <f t="shared" si="40"/>
        <v>2.0000000000000018E-3</v>
      </c>
      <c r="M196">
        <f t="shared" si="41"/>
        <v>0.78539816339744828</v>
      </c>
      <c r="N196">
        <f t="shared" si="42"/>
        <v>45</v>
      </c>
      <c r="P196">
        <f>I196/'Shear box'!$F$8</f>
        <v>1.0526315789473686E-2</v>
      </c>
      <c r="Q196">
        <f t="shared" si="43"/>
        <v>209</v>
      </c>
      <c r="R196">
        <f t="shared" si="44"/>
        <v>206.8</v>
      </c>
      <c r="S196">
        <f t="shared" si="36"/>
        <v>1.0526315789473606E-2</v>
      </c>
      <c r="T196">
        <f t="shared" si="45"/>
        <v>8.706730769230768E-2</v>
      </c>
      <c r="V196">
        <f t="shared" si="46"/>
        <v>1.8110000000000002</v>
      </c>
      <c r="W196">
        <f t="shared" si="47"/>
        <v>1.0526315789473686</v>
      </c>
    </row>
    <row r="197" spans="1:23" x14ac:dyDescent="0.25">
      <c r="A197" s="2">
        <v>195</v>
      </c>
      <c r="B197" s="2">
        <v>194.56100000000001</v>
      </c>
      <c r="C197" s="2">
        <v>1.7809999999999999</v>
      </c>
      <c r="D197" s="2">
        <v>0.114</v>
      </c>
      <c r="E197" s="2">
        <v>244.10844</v>
      </c>
      <c r="H197" s="54">
        <f t="shared" si="37"/>
        <v>1.8239999999999998</v>
      </c>
      <c r="I197" s="54">
        <f t="shared" si="38"/>
        <v>0.222</v>
      </c>
      <c r="K197" s="54">
        <f t="shared" si="39"/>
        <v>2.0000000000000018E-3</v>
      </c>
      <c r="L197" s="54">
        <f t="shared" si="40"/>
        <v>2.0000000000000018E-3</v>
      </c>
      <c r="M197">
        <f t="shared" si="41"/>
        <v>0.78539816339744828</v>
      </c>
      <c r="N197">
        <f t="shared" si="42"/>
        <v>45</v>
      </c>
      <c r="P197">
        <f>I197/'Shear box'!$F$8</f>
        <v>1.0622009569377991E-2</v>
      </c>
      <c r="Q197">
        <f t="shared" si="43"/>
        <v>209</v>
      </c>
      <c r="R197">
        <f t="shared" si="44"/>
        <v>206.77999999999997</v>
      </c>
      <c r="S197">
        <f t="shared" si="36"/>
        <v>1.0622009569378088E-2</v>
      </c>
      <c r="T197">
        <f t="shared" si="45"/>
        <v>8.7692307692307681E-2</v>
      </c>
      <c r="V197">
        <f t="shared" si="46"/>
        <v>1.8239999999999998</v>
      </c>
      <c r="W197">
        <f t="shared" si="47"/>
        <v>1.062200956937799</v>
      </c>
    </row>
    <row r="198" spans="1:23" x14ac:dyDescent="0.25">
      <c r="A198" s="2">
        <v>196</v>
      </c>
      <c r="B198" s="2">
        <v>195.56100000000001</v>
      </c>
      <c r="C198" s="2">
        <v>1.7909999999999999</v>
      </c>
      <c r="D198" s="2">
        <v>0.11600000000000001</v>
      </c>
      <c r="E198" s="2">
        <v>244.10844</v>
      </c>
      <c r="H198" s="54">
        <f t="shared" si="37"/>
        <v>1.8339999999999999</v>
      </c>
      <c r="I198" s="54">
        <f t="shared" si="38"/>
        <v>0.224</v>
      </c>
      <c r="K198" s="54">
        <f t="shared" si="39"/>
        <v>1.0000000000000009E-3</v>
      </c>
      <c r="L198" s="54">
        <f t="shared" si="40"/>
        <v>1.0000000000000009E-3</v>
      </c>
      <c r="M198">
        <f t="shared" si="41"/>
        <v>0.78539816339744828</v>
      </c>
      <c r="N198">
        <f t="shared" si="42"/>
        <v>45</v>
      </c>
      <c r="P198">
        <f>I198/'Shear box'!$F$8</f>
        <v>1.0717703349282298E-2</v>
      </c>
      <c r="Q198">
        <f t="shared" si="43"/>
        <v>209</v>
      </c>
      <c r="R198">
        <f t="shared" si="44"/>
        <v>206.75999999999996</v>
      </c>
      <c r="S198">
        <f t="shared" si="36"/>
        <v>1.0717703349282459E-2</v>
      </c>
      <c r="T198">
        <f t="shared" si="45"/>
        <v>8.817307692307691E-2</v>
      </c>
      <c r="V198">
        <f t="shared" si="46"/>
        <v>1.8339999999999999</v>
      </c>
      <c r="W198">
        <f t="shared" si="47"/>
        <v>1.0717703349282297</v>
      </c>
    </row>
    <row r="199" spans="1:23" x14ac:dyDescent="0.25">
      <c r="A199" s="2">
        <v>197</v>
      </c>
      <c r="B199" s="2">
        <v>196.56100000000001</v>
      </c>
      <c r="C199" s="2">
        <v>1.8029999999999999</v>
      </c>
      <c r="D199" s="2">
        <v>0.11700000000000001</v>
      </c>
      <c r="E199" s="2">
        <v>244.10844</v>
      </c>
      <c r="H199" s="54">
        <f t="shared" si="37"/>
        <v>1.8459999999999999</v>
      </c>
      <c r="I199" s="54">
        <f t="shared" si="38"/>
        <v>0.22500000000000001</v>
      </c>
      <c r="K199" s="54">
        <f t="shared" si="39"/>
        <v>1.999999999999974E-3</v>
      </c>
      <c r="L199" s="54">
        <f t="shared" si="40"/>
        <v>1.999999999999974E-3</v>
      </c>
      <c r="M199">
        <f t="shared" si="41"/>
        <v>0.78539816339744828</v>
      </c>
      <c r="N199">
        <f t="shared" si="42"/>
        <v>45</v>
      </c>
      <c r="P199">
        <f>I199/'Shear box'!$F$8</f>
        <v>1.076555023923445E-2</v>
      </c>
      <c r="Q199">
        <f t="shared" si="43"/>
        <v>209</v>
      </c>
      <c r="R199">
        <f t="shared" si="44"/>
        <v>206.74999999999997</v>
      </c>
      <c r="S199">
        <f t="shared" si="36"/>
        <v>1.0765550239234534E-2</v>
      </c>
      <c r="T199">
        <f t="shared" si="45"/>
        <v>8.8749999999999996E-2</v>
      </c>
      <c r="V199">
        <f t="shared" si="46"/>
        <v>1.8459999999999996</v>
      </c>
      <c r="W199">
        <f t="shared" si="47"/>
        <v>1.0765550239234449</v>
      </c>
    </row>
    <row r="200" spans="1:23" x14ac:dyDescent="0.25">
      <c r="A200" s="2">
        <v>198</v>
      </c>
      <c r="B200" s="2">
        <v>197.56100000000001</v>
      </c>
      <c r="C200" s="2">
        <v>1.8120000000000001</v>
      </c>
      <c r="D200" s="2">
        <v>0.11899999999999999</v>
      </c>
      <c r="E200" s="2">
        <v>244.10844</v>
      </c>
      <c r="H200" s="54">
        <f t="shared" si="37"/>
        <v>1.855</v>
      </c>
      <c r="I200" s="54">
        <f t="shared" si="38"/>
        <v>0.22699999999999998</v>
      </c>
      <c r="K200" s="54">
        <f t="shared" si="39"/>
        <v>2.0000000000000018E-3</v>
      </c>
      <c r="L200" s="54">
        <f t="shared" si="40"/>
        <v>2.0000000000000018E-3</v>
      </c>
      <c r="M200">
        <f t="shared" si="41"/>
        <v>0.78539816339744828</v>
      </c>
      <c r="N200">
        <f t="shared" si="42"/>
        <v>45</v>
      </c>
      <c r="P200">
        <f>I200/'Shear box'!$F$8</f>
        <v>1.0861244019138756E-2</v>
      </c>
      <c r="Q200">
        <f t="shared" si="43"/>
        <v>209</v>
      </c>
      <c r="R200">
        <f t="shared" si="44"/>
        <v>206.72999999999996</v>
      </c>
      <c r="S200">
        <f t="shared" si="36"/>
        <v>1.0861244019138905E-2</v>
      </c>
      <c r="T200">
        <f t="shared" si="45"/>
        <v>8.918269230769231E-2</v>
      </c>
      <c r="V200">
        <f t="shared" si="46"/>
        <v>1.855</v>
      </c>
      <c r="W200">
        <f t="shared" si="47"/>
        <v>1.0861244019138756</v>
      </c>
    </row>
    <row r="201" spans="1:23" x14ac:dyDescent="0.25">
      <c r="A201" s="2">
        <v>199</v>
      </c>
      <c r="B201" s="2">
        <v>198.56100000000001</v>
      </c>
      <c r="C201" s="2">
        <v>1.8240000000000001</v>
      </c>
      <c r="D201" s="2">
        <v>0.121</v>
      </c>
      <c r="E201" s="2">
        <v>244.10844</v>
      </c>
      <c r="H201" s="54">
        <f t="shared" si="37"/>
        <v>1.867</v>
      </c>
      <c r="I201" s="54">
        <f t="shared" si="38"/>
        <v>0.22899999999999998</v>
      </c>
      <c r="K201" s="54">
        <f t="shared" si="39"/>
        <v>1.0000000000000009E-3</v>
      </c>
      <c r="L201" s="54">
        <f t="shared" si="40"/>
        <v>1.0000000000000009E-3</v>
      </c>
      <c r="M201">
        <f t="shared" si="41"/>
        <v>0.78539816339744828</v>
      </c>
      <c r="N201">
        <f t="shared" si="42"/>
        <v>45</v>
      </c>
      <c r="P201">
        <f>I201/'Shear box'!$F$8</f>
        <v>1.0956937799043063E-2</v>
      </c>
      <c r="Q201">
        <f t="shared" si="43"/>
        <v>209</v>
      </c>
      <c r="R201">
        <f t="shared" si="44"/>
        <v>206.71</v>
      </c>
      <c r="S201">
        <f t="shared" si="36"/>
        <v>1.0956937799043054E-2</v>
      </c>
      <c r="T201">
        <f t="shared" si="45"/>
        <v>8.9759615384615382E-2</v>
      </c>
      <c r="V201">
        <f t="shared" si="46"/>
        <v>1.867</v>
      </c>
      <c r="W201">
        <f t="shared" si="47"/>
        <v>1.0956937799043063</v>
      </c>
    </row>
    <row r="202" spans="1:23" x14ac:dyDescent="0.25">
      <c r="A202" s="2">
        <v>200</v>
      </c>
      <c r="B202" s="2">
        <v>199.56100000000001</v>
      </c>
      <c r="C202" s="2">
        <v>1.8320000000000001</v>
      </c>
      <c r="D202" s="2">
        <v>0.122</v>
      </c>
      <c r="E202" s="2">
        <v>244.10844</v>
      </c>
      <c r="H202" s="54">
        <f t="shared" si="37"/>
        <v>1.875</v>
      </c>
      <c r="I202" s="54">
        <f t="shared" si="38"/>
        <v>0.22999999999999998</v>
      </c>
      <c r="K202" s="54">
        <f t="shared" si="39"/>
        <v>1.0000000000000009E-3</v>
      </c>
      <c r="L202" s="54">
        <f t="shared" si="40"/>
        <v>1.0000000000000009E-3</v>
      </c>
      <c r="M202">
        <f t="shared" si="41"/>
        <v>0.78539816339744828</v>
      </c>
      <c r="N202">
        <f t="shared" si="42"/>
        <v>45</v>
      </c>
      <c r="P202">
        <f>I202/'Shear box'!$F$8</f>
        <v>1.1004784688995215E-2</v>
      </c>
      <c r="Q202">
        <f t="shared" si="43"/>
        <v>209</v>
      </c>
      <c r="R202">
        <f t="shared" si="44"/>
        <v>206.69999999999996</v>
      </c>
      <c r="S202">
        <f t="shared" si="36"/>
        <v>1.100478468899535E-2</v>
      </c>
      <c r="T202">
        <f t="shared" si="45"/>
        <v>9.0144230769230768E-2</v>
      </c>
      <c r="V202">
        <f t="shared" si="46"/>
        <v>1.875</v>
      </c>
      <c r="W202">
        <f t="shared" si="47"/>
        <v>1.1004784688995215</v>
      </c>
    </row>
    <row r="203" spans="1:23" x14ac:dyDescent="0.25">
      <c r="A203" s="2">
        <v>201</v>
      </c>
      <c r="B203" s="2">
        <v>200.56100000000001</v>
      </c>
      <c r="C203" s="2">
        <v>1.845</v>
      </c>
      <c r="D203" s="2">
        <v>0.123</v>
      </c>
      <c r="E203" s="2">
        <v>244.10844</v>
      </c>
      <c r="H203" s="54">
        <f t="shared" si="37"/>
        <v>1.8879999999999999</v>
      </c>
      <c r="I203" s="54">
        <f t="shared" si="38"/>
        <v>0.23099999999999998</v>
      </c>
      <c r="K203" s="54">
        <f t="shared" si="39"/>
        <v>1.0000000000000009E-3</v>
      </c>
      <c r="L203" s="54">
        <f t="shared" si="40"/>
        <v>1.0000000000000009E-3</v>
      </c>
      <c r="M203">
        <f t="shared" si="41"/>
        <v>0.78539816339744828</v>
      </c>
      <c r="N203">
        <f t="shared" si="42"/>
        <v>45</v>
      </c>
      <c r="P203">
        <f>I203/'Shear box'!$F$8</f>
        <v>1.1052631578947368E-2</v>
      </c>
      <c r="Q203">
        <f t="shared" si="43"/>
        <v>209</v>
      </c>
      <c r="R203">
        <f t="shared" si="44"/>
        <v>206.68999999999997</v>
      </c>
      <c r="S203">
        <f t="shared" si="36"/>
        <v>1.1052631578947536E-2</v>
      </c>
      <c r="T203">
        <f t="shared" si="45"/>
        <v>9.0769230769230755E-2</v>
      </c>
      <c r="V203">
        <f t="shared" si="46"/>
        <v>1.8879999999999997</v>
      </c>
      <c r="W203">
        <f t="shared" si="47"/>
        <v>1.1052631578947367</v>
      </c>
    </row>
    <row r="204" spans="1:23" x14ac:dyDescent="0.25">
      <c r="A204" s="2">
        <v>202</v>
      </c>
      <c r="B204" s="2">
        <v>201.56100000000001</v>
      </c>
      <c r="C204" s="2">
        <v>1.8540000000000001</v>
      </c>
      <c r="D204" s="2">
        <v>0.124</v>
      </c>
      <c r="E204" s="2">
        <v>244.10844</v>
      </c>
      <c r="H204" s="54">
        <f t="shared" si="37"/>
        <v>1.897</v>
      </c>
      <c r="I204" s="54">
        <f t="shared" si="38"/>
        <v>0.23199999999999998</v>
      </c>
      <c r="K204" s="54">
        <f t="shared" si="39"/>
        <v>2.0000000000000018E-3</v>
      </c>
      <c r="L204" s="54">
        <f t="shared" si="40"/>
        <v>2.0000000000000018E-3</v>
      </c>
      <c r="M204">
        <f t="shared" si="41"/>
        <v>0.78539816339744828</v>
      </c>
      <c r="N204">
        <f t="shared" si="42"/>
        <v>45</v>
      </c>
      <c r="P204">
        <f>I204/'Shear box'!$F$8</f>
        <v>1.1100478468899522E-2</v>
      </c>
      <c r="Q204">
        <f t="shared" si="43"/>
        <v>209</v>
      </c>
      <c r="R204">
        <f t="shared" si="44"/>
        <v>206.68</v>
      </c>
      <c r="S204">
        <f t="shared" si="36"/>
        <v>1.11004784688995E-2</v>
      </c>
      <c r="T204">
        <f t="shared" si="45"/>
        <v>9.1201923076923069E-2</v>
      </c>
      <c r="V204">
        <f t="shared" si="46"/>
        <v>1.897</v>
      </c>
      <c r="W204">
        <f t="shared" si="47"/>
        <v>1.1100478468899522</v>
      </c>
    </row>
    <row r="205" spans="1:23" x14ac:dyDescent="0.25">
      <c r="A205" s="2">
        <v>203</v>
      </c>
      <c r="B205" s="2">
        <v>202.56100000000001</v>
      </c>
      <c r="C205" s="2">
        <v>1.871</v>
      </c>
      <c r="D205" s="2">
        <v>0.126</v>
      </c>
      <c r="E205" s="2">
        <v>244.10844</v>
      </c>
      <c r="H205" s="54">
        <f t="shared" si="37"/>
        <v>1.9139999999999999</v>
      </c>
      <c r="I205" s="54">
        <f t="shared" si="38"/>
        <v>0.23399999999999999</v>
      </c>
      <c r="K205" s="54">
        <f t="shared" si="39"/>
        <v>2.0000000000000018E-3</v>
      </c>
      <c r="L205" s="54">
        <f t="shared" si="40"/>
        <v>2.0000000000000018E-3</v>
      </c>
      <c r="M205">
        <f t="shared" si="41"/>
        <v>0.78539816339744828</v>
      </c>
      <c r="N205">
        <f t="shared" si="42"/>
        <v>45</v>
      </c>
      <c r="P205">
        <f>I205/'Shear box'!$F$8</f>
        <v>1.1196172248803827E-2</v>
      </c>
      <c r="Q205">
        <f t="shared" si="43"/>
        <v>209</v>
      </c>
      <c r="R205">
        <f t="shared" si="44"/>
        <v>206.65999999999997</v>
      </c>
      <c r="S205">
        <f t="shared" si="36"/>
        <v>1.1196172248803982E-2</v>
      </c>
      <c r="T205">
        <f t="shared" si="45"/>
        <v>9.2019230769230756E-2</v>
      </c>
      <c r="V205">
        <f t="shared" si="46"/>
        <v>1.9140000000000001</v>
      </c>
      <c r="W205">
        <f t="shared" si="47"/>
        <v>1.1196172248803826</v>
      </c>
    </row>
    <row r="206" spans="1:23" x14ac:dyDescent="0.25">
      <c r="A206" s="2">
        <v>204</v>
      </c>
      <c r="B206" s="2">
        <v>203.56100000000001</v>
      </c>
      <c r="C206" s="2">
        <v>1.881</v>
      </c>
      <c r="D206" s="2">
        <v>0.128</v>
      </c>
      <c r="E206" s="2">
        <v>244.10844</v>
      </c>
      <c r="H206" s="54">
        <f t="shared" si="37"/>
        <v>1.9239999999999999</v>
      </c>
      <c r="I206" s="54">
        <f t="shared" si="38"/>
        <v>0.23599999999999999</v>
      </c>
      <c r="K206" s="54">
        <f t="shared" si="39"/>
        <v>1.0000000000000009E-3</v>
      </c>
      <c r="L206" s="54">
        <f t="shared" si="40"/>
        <v>1.0000000000000009E-3</v>
      </c>
      <c r="M206">
        <f t="shared" si="41"/>
        <v>0.78539816339744828</v>
      </c>
      <c r="N206">
        <f t="shared" si="42"/>
        <v>45</v>
      </c>
      <c r="P206">
        <f>I206/'Shear box'!$F$8</f>
        <v>1.1291866028708134E-2</v>
      </c>
      <c r="Q206">
        <f t="shared" si="43"/>
        <v>209</v>
      </c>
      <c r="R206">
        <f t="shared" si="44"/>
        <v>206.63999999999996</v>
      </c>
      <c r="S206">
        <f t="shared" si="36"/>
        <v>1.1291866028708353E-2</v>
      </c>
      <c r="T206">
        <f t="shared" si="45"/>
        <v>9.2499999999999999E-2</v>
      </c>
      <c r="V206">
        <f t="shared" si="46"/>
        <v>1.9239999999999999</v>
      </c>
      <c r="W206">
        <f t="shared" si="47"/>
        <v>1.1291866028708135</v>
      </c>
    </row>
    <row r="207" spans="1:23" x14ac:dyDescent="0.25">
      <c r="A207" s="2">
        <v>205</v>
      </c>
      <c r="B207" s="2">
        <v>204.56100000000001</v>
      </c>
      <c r="C207" s="2">
        <v>1.893</v>
      </c>
      <c r="D207" s="2">
        <v>0.129</v>
      </c>
      <c r="E207" s="2">
        <v>240.91748000000001</v>
      </c>
      <c r="H207" s="54">
        <f t="shared" si="37"/>
        <v>1.9359999999999999</v>
      </c>
      <c r="I207" s="54">
        <f t="shared" si="38"/>
        <v>0.23699999999999999</v>
      </c>
      <c r="K207" s="54">
        <f t="shared" si="39"/>
        <v>1.0000000000000009E-3</v>
      </c>
      <c r="L207" s="54">
        <f t="shared" si="40"/>
        <v>1.0000000000000009E-3</v>
      </c>
      <c r="M207">
        <f t="shared" si="41"/>
        <v>0.78539816339744828</v>
      </c>
      <c r="N207">
        <f t="shared" si="42"/>
        <v>45</v>
      </c>
      <c r="P207">
        <f>I207/'Shear box'!$F$8</f>
        <v>1.1339712918660287E-2</v>
      </c>
      <c r="Q207">
        <f t="shared" si="43"/>
        <v>209</v>
      </c>
      <c r="R207">
        <f t="shared" si="44"/>
        <v>206.63</v>
      </c>
      <c r="S207">
        <f t="shared" si="36"/>
        <v>1.1339712918660316E-2</v>
      </c>
      <c r="T207">
        <f t="shared" si="45"/>
        <v>9.3076923076923071E-2</v>
      </c>
      <c r="V207">
        <f t="shared" si="46"/>
        <v>1.9359999999999999</v>
      </c>
      <c r="W207">
        <f t="shared" si="47"/>
        <v>1.1339712918660287</v>
      </c>
    </row>
    <row r="208" spans="1:23" x14ac:dyDescent="0.25">
      <c r="A208" s="2">
        <v>206</v>
      </c>
      <c r="B208" s="2">
        <v>205.56100000000001</v>
      </c>
      <c r="C208" s="2">
        <v>1.9019999999999999</v>
      </c>
      <c r="D208" s="2">
        <v>0.13</v>
      </c>
      <c r="E208" s="2">
        <v>240.91748000000001</v>
      </c>
      <c r="H208" s="54">
        <f t="shared" si="37"/>
        <v>1.9449999999999998</v>
      </c>
      <c r="I208" s="54">
        <f t="shared" si="38"/>
        <v>0.23799999999999999</v>
      </c>
      <c r="K208" s="54">
        <f t="shared" si="39"/>
        <v>1.0000000000000009E-3</v>
      </c>
      <c r="L208" s="54">
        <f t="shared" si="40"/>
        <v>1.0000000000000009E-3</v>
      </c>
      <c r="M208">
        <f t="shared" si="41"/>
        <v>0.78539816339744828</v>
      </c>
      <c r="N208">
        <f t="shared" si="42"/>
        <v>45</v>
      </c>
      <c r="P208">
        <f>I208/'Shear box'!$F$8</f>
        <v>1.1387559808612441E-2</v>
      </c>
      <c r="Q208">
        <f t="shared" si="43"/>
        <v>209</v>
      </c>
      <c r="R208">
        <f t="shared" si="44"/>
        <v>206.62</v>
      </c>
      <c r="S208">
        <f t="shared" si="36"/>
        <v>1.1387559808612391E-2</v>
      </c>
      <c r="T208">
        <f t="shared" si="45"/>
        <v>9.3509615384615372E-2</v>
      </c>
      <c r="V208">
        <f t="shared" si="46"/>
        <v>1.9449999999999998</v>
      </c>
      <c r="W208">
        <f t="shared" si="47"/>
        <v>1.1387559808612442</v>
      </c>
    </row>
    <row r="209" spans="1:23" x14ac:dyDescent="0.25">
      <c r="A209" s="2">
        <v>207</v>
      </c>
      <c r="B209" s="2">
        <v>206.56100000000001</v>
      </c>
      <c r="C209" s="2">
        <v>1.913</v>
      </c>
      <c r="D209" s="2">
        <v>0.13100000000000001</v>
      </c>
      <c r="E209" s="2">
        <v>240.91748000000001</v>
      </c>
      <c r="H209" s="54">
        <f t="shared" si="37"/>
        <v>1.956</v>
      </c>
      <c r="I209" s="54">
        <f t="shared" si="38"/>
        <v>0.23899999999999999</v>
      </c>
      <c r="K209" s="54">
        <f t="shared" si="39"/>
        <v>1.0000000000000009E-3</v>
      </c>
      <c r="L209" s="54">
        <f t="shared" si="40"/>
        <v>1.0000000000000009E-3</v>
      </c>
      <c r="M209">
        <f t="shared" si="41"/>
        <v>0.78539816339744828</v>
      </c>
      <c r="N209">
        <f t="shared" si="42"/>
        <v>45</v>
      </c>
      <c r="P209">
        <f>I209/'Shear box'!$F$8</f>
        <v>1.1435406698564594E-2</v>
      </c>
      <c r="Q209">
        <f t="shared" si="43"/>
        <v>209</v>
      </c>
      <c r="R209">
        <f t="shared" si="44"/>
        <v>206.60999999999996</v>
      </c>
      <c r="S209">
        <f t="shared" si="36"/>
        <v>1.1435406698564798E-2</v>
      </c>
      <c r="T209">
        <f t="shared" si="45"/>
        <v>9.4038461538461529E-2</v>
      </c>
      <c r="V209">
        <f t="shared" si="46"/>
        <v>1.9560000000000002</v>
      </c>
      <c r="W209">
        <f t="shared" si="47"/>
        <v>1.1435406698564594</v>
      </c>
    </row>
    <row r="210" spans="1:23" x14ac:dyDescent="0.25">
      <c r="A210" s="2">
        <v>208</v>
      </c>
      <c r="B210" s="2">
        <v>207.56100000000001</v>
      </c>
      <c r="C210" s="2">
        <v>1.9239999999999999</v>
      </c>
      <c r="D210" s="2">
        <v>0.13200000000000001</v>
      </c>
      <c r="E210" s="2">
        <v>240.91748000000001</v>
      </c>
      <c r="H210" s="54">
        <f t="shared" si="37"/>
        <v>1.9669999999999999</v>
      </c>
      <c r="I210" s="54">
        <f t="shared" si="38"/>
        <v>0.24</v>
      </c>
      <c r="K210" s="54">
        <f t="shared" si="39"/>
        <v>1.0000000000000009E-3</v>
      </c>
      <c r="L210" s="54">
        <f t="shared" si="40"/>
        <v>1.0000000000000009E-3</v>
      </c>
      <c r="M210">
        <f t="shared" si="41"/>
        <v>0.78539816339744828</v>
      </c>
      <c r="N210">
        <f t="shared" si="42"/>
        <v>45</v>
      </c>
      <c r="P210">
        <f>I210/'Shear box'!$F$8</f>
        <v>1.1483253588516746E-2</v>
      </c>
      <c r="Q210">
        <f t="shared" si="43"/>
        <v>209</v>
      </c>
      <c r="R210">
        <f t="shared" si="44"/>
        <v>206.6</v>
      </c>
      <c r="S210">
        <f t="shared" si="36"/>
        <v>1.1483253588516762E-2</v>
      </c>
      <c r="T210">
        <f t="shared" si="45"/>
        <v>9.4567307692307687E-2</v>
      </c>
      <c r="V210">
        <f t="shared" si="46"/>
        <v>1.9670000000000001</v>
      </c>
      <c r="W210">
        <f t="shared" si="47"/>
        <v>1.1483253588516746</v>
      </c>
    </row>
    <row r="211" spans="1:23" x14ac:dyDescent="0.25">
      <c r="A211" s="2">
        <v>209</v>
      </c>
      <c r="B211" s="2">
        <v>208.56100000000001</v>
      </c>
      <c r="C211" s="2">
        <v>1.9330000000000001</v>
      </c>
      <c r="D211" s="2">
        <v>0.13300000000000001</v>
      </c>
      <c r="E211" s="2">
        <v>242.51295999999999</v>
      </c>
      <c r="H211" s="54">
        <f t="shared" si="37"/>
        <v>1.976</v>
      </c>
      <c r="I211" s="54">
        <f t="shared" si="38"/>
        <v>0.24099999999999999</v>
      </c>
      <c r="K211" s="54">
        <f t="shared" si="39"/>
        <v>2.0000000000000018E-3</v>
      </c>
      <c r="L211" s="54">
        <f t="shared" si="40"/>
        <v>2.0000000000000018E-3</v>
      </c>
      <c r="M211">
        <f t="shared" si="41"/>
        <v>0.78539816339744828</v>
      </c>
      <c r="N211">
        <f t="shared" si="42"/>
        <v>45</v>
      </c>
      <c r="P211">
        <f>I211/'Shear box'!$F$8</f>
        <v>1.1531100478468901E-2</v>
      </c>
      <c r="Q211">
        <f t="shared" si="43"/>
        <v>209</v>
      </c>
      <c r="R211">
        <f t="shared" si="44"/>
        <v>206.59</v>
      </c>
      <c r="S211">
        <f t="shared" ref="S211:S274" si="48">(1-R211/Q211)</f>
        <v>1.1531100478468836E-2</v>
      </c>
      <c r="T211">
        <f t="shared" si="45"/>
        <v>9.5000000000000001E-2</v>
      </c>
      <c r="V211">
        <f t="shared" si="46"/>
        <v>1.976</v>
      </c>
      <c r="W211">
        <f t="shared" si="47"/>
        <v>1.1531100478468901</v>
      </c>
    </row>
    <row r="212" spans="1:23" x14ac:dyDescent="0.25">
      <c r="A212" s="2">
        <v>210</v>
      </c>
      <c r="B212" s="2">
        <v>209.56100000000001</v>
      </c>
      <c r="C212" s="2">
        <v>1.9450000000000001</v>
      </c>
      <c r="D212" s="2">
        <v>0.13500000000000001</v>
      </c>
      <c r="E212" s="2">
        <v>242.51295999999999</v>
      </c>
      <c r="H212" s="54">
        <f t="shared" si="37"/>
        <v>1.988</v>
      </c>
      <c r="I212" s="54">
        <f t="shared" si="38"/>
        <v>0.24299999999999999</v>
      </c>
      <c r="K212" s="54">
        <f t="shared" si="39"/>
        <v>1.0000000000000009E-3</v>
      </c>
      <c r="L212" s="54">
        <f t="shared" si="40"/>
        <v>1.0000000000000009E-3</v>
      </c>
      <c r="M212">
        <f t="shared" si="41"/>
        <v>0.78539816339744828</v>
      </c>
      <c r="N212">
        <f t="shared" si="42"/>
        <v>45</v>
      </c>
      <c r="P212">
        <f>I212/'Shear box'!$F$8</f>
        <v>1.1626794258373206E-2</v>
      </c>
      <c r="Q212">
        <f t="shared" si="43"/>
        <v>209</v>
      </c>
      <c r="R212">
        <f t="shared" si="44"/>
        <v>206.57</v>
      </c>
      <c r="S212">
        <f t="shared" si="48"/>
        <v>1.1626794258373208E-2</v>
      </c>
      <c r="T212">
        <f t="shared" si="45"/>
        <v>9.5576923076923073E-2</v>
      </c>
      <c r="V212">
        <f t="shared" si="46"/>
        <v>1.9879999999999998</v>
      </c>
      <c r="W212">
        <f t="shared" si="47"/>
        <v>1.1626794258373205</v>
      </c>
    </row>
    <row r="213" spans="1:23" x14ac:dyDescent="0.25">
      <c r="A213" s="2">
        <v>211</v>
      </c>
      <c r="B213" s="2">
        <v>210.56100000000001</v>
      </c>
      <c r="C213" s="2">
        <v>1.954</v>
      </c>
      <c r="D213" s="2">
        <v>0.13600000000000001</v>
      </c>
      <c r="E213" s="2">
        <v>242.51295999999999</v>
      </c>
      <c r="H213" s="54">
        <f t="shared" si="37"/>
        <v>1.9969999999999999</v>
      </c>
      <c r="I213" s="54">
        <f t="shared" si="38"/>
        <v>0.24399999999999999</v>
      </c>
      <c r="K213" s="54">
        <f t="shared" si="39"/>
        <v>1.0000000000000009E-3</v>
      </c>
      <c r="L213" s="54">
        <f t="shared" si="40"/>
        <v>1.0000000000000009E-3</v>
      </c>
      <c r="M213">
        <f t="shared" si="41"/>
        <v>0.78539816339744828</v>
      </c>
      <c r="N213">
        <f t="shared" si="42"/>
        <v>45</v>
      </c>
      <c r="P213">
        <f>I213/'Shear box'!$F$8</f>
        <v>1.167464114832536E-2</v>
      </c>
      <c r="Q213">
        <f t="shared" si="43"/>
        <v>209</v>
      </c>
      <c r="R213">
        <f t="shared" si="44"/>
        <v>206.56</v>
      </c>
      <c r="S213">
        <f t="shared" si="48"/>
        <v>1.1674641148325393E-2</v>
      </c>
      <c r="T213">
        <f t="shared" si="45"/>
        <v>9.6009615384615374E-2</v>
      </c>
      <c r="V213">
        <f t="shared" si="46"/>
        <v>1.9969999999999999</v>
      </c>
      <c r="W213">
        <f t="shared" si="47"/>
        <v>1.167464114832536</v>
      </c>
    </row>
    <row r="214" spans="1:23" x14ac:dyDescent="0.25">
      <c r="A214" s="2">
        <v>212</v>
      </c>
      <c r="B214" s="2">
        <v>211.56100000000001</v>
      </c>
      <c r="C214" s="2">
        <v>1.966</v>
      </c>
      <c r="D214" s="2">
        <v>0.13700000000000001</v>
      </c>
      <c r="E214" s="2">
        <v>242.51295999999999</v>
      </c>
      <c r="H214" s="54">
        <f t="shared" si="37"/>
        <v>2.0089999999999999</v>
      </c>
      <c r="I214" s="54">
        <f t="shared" si="38"/>
        <v>0.245</v>
      </c>
      <c r="K214" s="54">
        <f t="shared" si="39"/>
        <v>1.0000000000000009E-3</v>
      </c>
      <c r="L214" s="54">
        <f t="shared" si="40"/>
        <v>1.0000000000000009E-3</v>
      </c>
      <c r="M214">
        <f t="shared" si="41"/>
        <v>0.78539816339744828</v>
      </c>
      <c r="N214">
        <f t="shared" si="42"/>
        <v>45</v>
      </c>
      <c r="P214">
        <f>I214/'Shear box'!$F$8</f>
        <v>1.1722488038277513E-2</v>
      </c>
      <c r="Q214">
        <f t="shared" si="43"/>
        <v>209</v>
      </c>
      <c r="R214">
        <f t="shared" si="44"/>
        <v>206.54999999999998</v>
      </c>
      <c r="S214">
        <f t="shared" si="48"/>
        <v>1.1722488038277579E-2</v>
      </c>
      <c r="T214">
        <f t="shared" si="45"/>
        <v>9.658653846153846E-2</v>
      </c>
      <c r="V214">
        <f t="shared" si="46"/>
        <v>2.0089999999999999</v>
      </c>
      <c r="W214">
        <f t="shared" si="47"/>
        <v>1.1722488038277512</v>
      </c>
    </row>
    <row r="215" spans="1:23" x14ac:dyDescent="0.25">
      <c r="A215" s="2">
        <v>213</v>
      </c>
      <c r="B215" s="2">
        <v>212.56100000000001</v>
      </c>
      <c r="C215" s="2">
        <v>1.9790000000000001</v>
      </c>
      <c r="D215" s="2">
        <v>0.13800000000000001</v>
      </c>
      <c r="E215" s="2">
        <v>242.51295999999999</v>
      </c>
      <c r="H215" s="54">
        <f t="shared" si="37"/>
        <v>2.0220000000000002</v>
      </c>
      <c r="I215" s="54">
        <f t="shared" si="38"/>
        <v>0.246</v>
      </c>
      <c r="K215" s="54">
        <f t="shared" si="39"/>
        <v>2.0000000000000018E-3</v>
      </c>
      <c r="L215" s="54">
        <f t="shared" si="40"/>
        <v>2.0000000000000018E-3</v>
      </c>
      <c r="M215">
        <f t="shared" si="41"/>
        <v>0.78539816339744828</v>
      </c>
      <c r="N215">
        <f t="shared" si="42"/>
        <v>45</v>
      </c>
      <c r="P215">
        <f>I215/'Shear box'!$F$8</f>
        <v>1.1770334928229665E-2</v>
      </c>
      <c r="Q215">
        <f t="shared" si="43"/>
        <v>209</v>
      </c>
      <c r="R215">
        <f t="shared" si="44"/>
        <v>206.54</v>
      </c>
      <c r="S215">
        <f t="shared" si="48"/>
        <v>1.1770334928229653E-2</v>
      </c>
      <c r="T215">
        <f t="shared" si="45"/>
        <v>9.7211538461538474E-2</v>
      </c>
      <c r="V215">
        <f t="shared" si="46"/>
        <v>2.0220000000000002</v>
      </c>
      <c r="W215">
        <f t="shared" si="47"/>
        <v>1.1770334928229664</v>
      </c>
    </row>
    <row r="216" spans="1:23" x14ac:dyDescent="0.25">
      <c r="A216" s="2">
        <v>214</v>
      </c>
      <c r="B216" s="2">
        <v>213.56100000000001</v>
      </c>
      <c r="C216" s="2">
        <v>1.9890000000000001</v>
      </c>
      <c r="D216" s="2">
        <v>0.14000000000000001</v>
      </c>
      <c r="E216" s="2">
        <v>242.51295999999999</v>
      </c>
      <c r="H216" s="54">
        <f t="shared" si="37"/>
        <v>2.032</v>
      </c>
      <c r="I216" s="54">
        <f t="shared" si="38"/>
        <v>0.248</v>
      </c>
      <c r="K216" s="54">
        <f t="shared" si="39"/>
        <v>1.0000000000000009E-3</v>
      </c>
      <c r="L216" s="54">
        <f t="shared" si="40"/>
        <v>1.0000000000000009E-3</v>
      </c>
      <c r="M216">
        <f t="shared" si="41"/>
        <v>0.78539816339744828</v>
      </c>
      <c r="N216">
        <f t="shared" si="42"/>
        <v>45</v>
      </c>
      <c r="P216">
        <f>I216/'Shear box'!$F$8</f>
        <v>1.1866028708133972E-2</v>
      </c>
      <c r="Q216">
        <f t="shared" si="43"/>
        <v>209</v>
      </c>
      <c r="R216">
        <f t="shared" si="44"/>
        <v>206.51999999999998</v>
      </c>
      <c r="S216">
        <f t="shared" si="48"/>
        <v>1.1866028708134024E-2</v>
      </c>
      <c r="T216">
        <f t="shared" si="45"/>
        <v>9.7692307692307689E-2</v>
      </c>
      <c r="V216">
        <f t="shared" si="46"/>
        <v>2.032</v>
      </c>
      <c r="W216">
        <f t="shared" si="47"/>
        <v>1.1866028708133973</v>
      </c>
    </row>
    <row r="217" spans="1:23" x14ac:dyDescent="0.25">
      <c r="A217" s="2">
        <v>215</v>
      </c>
      <c r="B217" s="2">
        <v>214.56100000000001</v>
      </c>
      <c r="C217" s="2">
        <v>2.0030000000000001</v>
      </c>
      <c r="D217" s="2">
        <v>0.14099999999999999</v>
      </c>
      <c r="E217" s="2">
        <v>242.51295999999999</v>
      </c>
      <c r="H217" s="54">
        <f t="shared" si="37"/>
        <v>2.0460000000000003</v>
      </c>
      <c r="I217" s="54">
        <f t="shared" si="38"/>
        <v>0.249</v>
      </c>
      <c r="K217" s="54">
        <f t="shared" si="39"/>
        <v>2.0000000000000018E-3</v>
      </c>
      <c r="L217" s="54">
        <f t="shared" si="40"/>
        <v>2.0000000000000018E-3</v>
      </c>
      <c r="M217">
        <f t="shared" si="41"/>
        <v>0.78539816339744828</v>
      </c>
      <c r="N217">
        <f t="shared" si="42"/>
        <v>45</v>
      </c>
      <c r="P217">
        <f>I217/'Shear box'!$F$8</f>
        <v>1.1913875598086125E-2</v>
      </c>
      <c r="Q217">
        <f t="shared" si="43"/>
        <v>209</v>
      </c>
      <c r="R217">
        <f t="shared" si="44"/>
        <v>206.51</v>
      </c>
      <c r="S217">
        <f t="shared" si="48"/>
        <v>1.191387559808621E-2</v>
      </c>
      <c r="T217">
        <f t="shared" si="45"/>
        <v>9.8365384615384618E-2</v>
      </c>
      <c r="V217">
        <f t="shared" si="46"/>
        <v>2.0460000000000003</v>
      </c>
      <c r="W217">
        <f t="shared" si="47"/>
        <v>1.1913875598086126</v>
      </c>
    </row>
    <row r="218" spans="1:23" x14ac:dyDescent="0.25">
      <c r="A218" s="2">
        <v>216</v>
      </c>
      <c r="B218" s="2">
        <v>215.56100000000001</v>
      </c>
      <c r="C218" s="2">
        <v>2.012</v>
      </c>
      <c r="D218" s="2">
        <v>0.14299999999999999</v>
      </c>
      <c r="E218" s="2">
        <v>242.51295999999999</v>
      </c>
      <c r="H218" s="54">
        <f t="shared" si="37"/>
        <v>2.0550000000000002</v>
      </c>
      <c r="I218" s="54">
        <f t="shared" si="38"/>
        <v>0.251</v>
      </c>
      <c r="K218" s="54">
        <f t="shared" si="39"/>
        <v>1.0000000000000009E-3</v>
      </c>
      <c r="L218" s="54">
        <f t="shared" si="40"/>
        <v>1.0000000000000009E-3</v>
      </c>
      <c r="M218">
        <f t="shared" si="41"/>
        <v>0.78539816339744828</v>
      </c>
      <c r="N218">
        <f t="shared" si="42"/>
        <v>45</v>
      </c>
      <c r="P218">
        <f>I218/'Shear box'!$F$8</f>
        <v>1.2009569377990432E-2</v>
      </c>
      <c r="Q218">
        <f t="shared" si="43"/>
        <v>209</v>
      </c>
      <c r="R218">
        <f t="shared" si="44"/>
        <v>206.48999999999998</v>
      </c>
      <c r="S218">
        <f t="shared" si="48"/>
        <v>1.200956937799047E-2</v>
      </c>
      <c r="T218">
        <f t="shared" si="45"/>
        <v>9.8798076923076933E-2</v>
      </c>
      <c r="V218">
        <f t="shared" si="46"/>
        <v>2.0550000000000002</v>
      </c>
      <c r="W218">
        <f t="shared" si="47"/>
        <v>1.2009569377990432</v>
      </c>
    </row>
    <row r="219" spans="1:23" x14ac:dyDescent="0.25">
      <c r="A219" s="2">
        <v>217</v>
      </c>
      <c r="B219" s="2">
        <v>216.56100000000001</v>
      </c>
      <c r="C219" s="2">
        <v>2.024</v>
      </c>
      <c r="D219" s="2">
        <v>0.14399999999999999</v>
      </c>
      <c r="E219" s="2">
        <v>242.51295999999999</v>
      </c>
      <c r="H219" s="54">
        <f t="shared" si="37"/>
        <v>2.0670000000000002</v>
      </c>
      <c r="I219" s="54">
        <f t="shared" si="38"/>
        <v>0.252</v>
      </c>
      <c r="K219" s="54">
        <f t="shared" si="39"/>
        <v>2.0000000000000018E-3</v>
      </c>
      <c r="L219" s="54">
        <f t="shared" si="40"/>
        <v>2.0000000000000018E-3</v>
      </c>
      <c r="M219">
        <f t="shared" si="41"/>
        <v>0.78539816339744828</v>
      </c>
      <c r="N219">
        <f t="shared" si="42"/>
        <v>45</v>
      </c>
      <c r="P219">
        <f>I219/'Shear box'!$F$8</f>
        <v>1.2057416267942584E-2</v>
      </c>
      <c r="Q219">
        <f t="shared" si="43"/>
        <v>209</v>
      </c>
      <c r="R219">
        <f t="shared" si="44"/>
        <v>206.48</v>
      </c>
      <c r="S219">
        <f t="shared" si="48"/>
        <v>1.2057416267942656E-2</v>
      </c>
      <c r="T219">
        <f t="shared" si="45"/>
        <v>9.9375000000000005E-2</v>
      </c>
      <c r="V219">
        <f t="shared" si="46"/>
        <v>2.0670000000000002</v>
      </c>
      <c r="W219">
        <f t="shared" si="47"/>
        <v>1.2057416267942584</v>
      </c>
    </row>
    <row r="220" spans="1:23" x14ac:dyDescent="0.25">
      <c r="A220" s="2">
        <v>218</v>
      </c>
      <c r="B220" s="2">
        <v>217.56100000000001</v>
      </c>
      <c r="C220" s="2">
        <v>2.0329999999999999</v>
      </c>
      <c r="D220" s="2">
        <v>0.14599999999999999</v>
      </c>
      <c r="E220" s="2">
        <v>242.51295999999999</v>
      </c>
      <c r="H220" s="54">
        <f t="shared" si="37"/>
        <v>2.0760000000000001</v>
      </c>
      <c r="I220" s="54">
        <f t="shared" si="38"/>
        <v>0.254</v>
      </c>
      <c r="K220" s="54">
        <f t="shared" si="39"/>
        <v>1.0000000000000009E-3</v>
      </c>
      <c r="L220" s="54">
        <f t="shared" si="40"/>
        <v>1.0000000000000009E-3</v>
      </c>
      <c r="M220">
        <f t="shared" si="41"/>
        <v>0.78539816339744828</v>
      </c>
      <c r="N220">
        <f t="shared" si="42"/>
        <v>45</v>
      </c>
      <c r="P220">
        <f>I220/'Shear box'!$F$8</f>
        <v>1.2153110047846891E-2</v>
      </c>
      <c r="Q220">
        <f t="shared" si="43"/>
        <v>209</v>
      </c>
      <c r="R220">
        <f t="shared" si="44"/>
        <v>206.45999999999998</v>
      </c>
      <c r="S220">
        <f t="shared" si="48"/>
        <v>1.2153110047847027E-2</v>
      </c>
      <c r="T220">
        <f t="shared" si="45"/>
        <v>9.9807692307692306E-2</v>
      </c>
      <c r="V220">
        <f t="shared" si="46"/>
        <v>2.0760000000000001</v>
      </c>
      <c r="W220">
        <f t="shared" si="47"/>
        <v>1.2153110047846891</v>
      </c>
    </row>
    <row r="221" spans="1:23" x14ac:dyDescent="0.25">
      <c r="A221" s="2">
        <v>219</v>
      </c>
      <c r="B221" s="2">
        <v>218.56100000000001</v>
      </c>
      <c r="C221" s="2">
        <v>2.0449999999999999</v>
      </c>
      <c r="D221" s="2">
        <v>0.14699999999999999</v>
      </c>
      <c r="E221" s="2">
        <v>242.51295999999999</v>
      </c>
      <c r="H221" s="54">
        <f t="shared" si="37"/>
        <v>2.0880000000000001</v>
      </c>
      <c r="I221" s="54">
        <f t="shared" si="38"/>
        <v>0.255</v>
      </c>
      <c r="K221" s="54">
        <f t="shared" si="39"/>
        <v>1.0000000000000009E-3</v>
      </c>
      <c r="L221" s="54">
        <f t="shared" si="40"/>
        <v>1.0000000000000009E-3</v>
      </c>
      <c r="M221">
        <f t="shared" si="41"/>
        <v>0.78539816339744828</v>
      </c>
      <c r="N221">
        <f t="shared" si="42"/>
        <v>45</v>
      </c>
      <c r="P221">
        <f>I221/'Shear box'!$F$8</f>
        <v>1.2200956937799044E-2</v>
      </c>
      <c r="Q221">
        <f t="shared" si="43"/>
        <v>209</v>
      </c>
      <c r="R221">
        <f t="shared" si="44"/>
        <v>206.45</v>
      </c>
      <c r="S221">
        <f t="shared" si="48"/>
        <v>1.2200956937799101E-2</v>
      </c>
      <c r="T221">
        <f t="shared" si="45"/>
        <v>0.10038461538461539</v>
      </c>
      <c r="V221">
        <f t="shared" si="46"/>
        <v>2.0880000000000001</v>
      </c>
      <c r="W221">
        <f t="shared" si="47"/>
        <v>1.2200956937799043</v>
      </c>
    </row>
    <row r="222" spans="1:23" x14ac:dyDescent="0.25">
      <c r="A222" s="2">
        <v>220</v>
      </c>
      <c r="B222" s="2">
        <v>219.56100000000001</v>
      </c>
      <c r="C222" s="2">
        <v>2.0569999999999999</v>
      </c>
      <c r="D222" s="2">
        <v>0.14799999999999999</v>
      </c>
      <c r="E222" s="2">
        <v>242.51295999999999</v>
      </c>
      <c r="H222" s="54">
        <f t="shared" si="37"/>
        <v>2.1</v>
      </c>
      <c r="I222" s="54">
        <f t="shared" si="38"/>
        <v>0.25600000000000001</v>
      </c>
      <c r="K222" s="54">
        <f t="shared" si="39"/>
        <v>2.0000000000000018E-3</v>
      </c>
      <c r="L222" s="54">
        <f t="shared" si="40"/>
        <v>2.0000000000000018E-3</v>
      </c>
      <c r="M222">
        <f t="shared" si="41"/>
        <v>0.78539816339744828</v>
      </c>
      <c r="N222">
        <f t="shared" si="42"/>
        <v>45</v>
      </c>
      <c r="P222">
        <f>I222/'Shear box'!$F$8</f>
        <v>1.2248803827751197E-2</v>
      </c>
      <c r="Q222">
        <f t="shared" si="43"/>
        <v>209</v>
      </c>
      <c r="R222">
        <f t="shared" si="44"/>
        <v>206.43999999999997</v>
      </c>
      <c r="S222">
        <f t="shared" si="48"/>
        <v>1.2248803827751398E-2</v>
      </c>
      <c r="T222">
        <f t="shared" si="45"/>
        <v>0.10096153846153846</v>
      </c>
      <c r="V222">
        <f t="shared" si="46"/>
        <v>2.1</v>
      </c>
      <c r="W222">
        <f t="shared" si="47"/>
        <v>1.2248803827751196</v>
      </c>
    </row>
    <row r="223" spans="1:23" x14ac:dyDescent="0.25">
      <c r="A223" s="2">
        <v>221</v>
      </c>
      <c r="B223" s="2">
        <v>220.56100000000001</v>
      </c>
      <c r="C223" s="2">
        <v>2.0670000000000002</v>
      </c>
      <c r="D223" s="2">
        <v>0.15</v>
      </c>
      <c r="E223" s="2">
        <v>242.51295999999999</v>
      </c>
      <c r="H223" s="54">
        <f t="shared" si="37"/>
        <v>2.1100000000000003</v>
      </c>
      <c r="I223" s="54">
        <f t="shared" si="38"/>
        <v>0.25800000000000001</v>
      </c>
      <c r="K223" s="54">
        <f t="shared" si="39"/>
        <v>1.0000000000000009E-3</v>
      </c>
      <c r="L223" s="54">
        <f t="shared" si="40"/>
        <v>1.0000000000000009E-3</v>
      </c>
      <c r="M223">
        <f t="shared" si="41"/>
        <v>0.78539816339744828</v>
      </c>
      <c r="N223">
        <f t="shared" si="42"/>
        <v>45</v>
      </c>
      <c r="P223">
        <f>I223/'Shear box'!$F$8</f>
        <v>1.2344497607655503E-2</v>
      </c>
      <c r="Q223">
        <f t="shared" si="43"/>
        <v>209</v>
      </c>
      <c r="R223">
        <f t="shared" si="44"/>
        <v>206.42</v>
      </c>
      <c r="S223">
        <f t="shared" si="48"/>
        <v>1.2344497607655547E-2</v>
      </c>
      <c r="T223">
        <f t="shared" si="45"/>
        <v>0.10144230769230771</v>
      </c>
      <c r="V223">
        <f t="shared" si="46"/>
        <v>2.1100000000000003</v>
      </c>
      <c r="W223">
        <f t="shared" si="47"/>
        <v>1.2344497607655502</v>
      </c>
    </row>
    <row r="224" spans="1:23" x14ac:dyDescent="0.25">
      <c r="A224" s="2">
        <v>222</v>
      </c>
      <c r="B224" s="2">
        <v>221.56100000000001</v>
      </c>
      <c r="C224" s="2">
        <v>2.08</v>
      </c>
      <c r="D224" s="2">
        <v>0.151</v>
      </c>
      <c r="E224" s="2">
        <v>242.51295999999999</v>
      </c>
      <c r="H224" s="54">
        <f t="shared" si="37"/>
        <v>2.1230000000000002</v>
      </c>
      <c r="I224" s="54">
        <f t="shared" si="38"/>
        <v>0.25900000000000001</v>
      </c>
      <c r="K224" s="54">
        <f t="shared" si="39"/>
        <v>2.0000000000000018E-3</v>
      </c>
      <c r="L224" s="54">
        <f t="shared" si="40"/>
        <v>2.0000000000000018E-3</v>
      </c>
      <c r="M224">
        <f t="shared" si="41"/>
        <v>0.78539816339744828</v>
      </c>
      <c r="N224">
        <f t="shared" si="42"/>
        <v>45</v>
      </c>
      <c r="P224">
        <f>I224/'Shear box'!$F$8</f>
        <v>1.2392344497607656E-2</v>
      </c>
      <c r="Q224">
        <f t="shared" si="43"/>
        <v>209</v>
      </c>
      <c r="R224">
        <f t="shared" si="44"/>
        <v>206.40999999999997</v>
      </c>
      <c r="S224">
        <f t="shared" si="48"/>
        <v>1.2392344497607843E-2</v>
      </c>
      <c r="T224">
        <f t="shared" si="45"/>
        <v>0.10206730769230769</v>
      </c>
      <c r="V224">
        <f t="shared" si="46"/>
        <v>2.1230000000000002</v>
      </c>
      <c r="W224">
        <f t="shared" si="47"/>
        <v>1.2392344497607657</v>
      </c>
    </row>
    <row r="225" spans="1:23" x14ac:dyDescent="0.25">
      <c r="A225" s="2">
        <v>223</v>
      </c>
      <c r="B225" s="2">
        <v>222.56100000000001</v>
      </c>
      <c r="C225" s="2">
        <v>2.089</v>
      </c>
      <c r="D225" s="2">
        <v>0.153</v>
      </c>
      <c r="E225" s="2">
        <v>242.51295999999999</v>
      </c>
      <c r="H225" s="54">
        <f t="shared" si="37"/>
        <v>2.1320000000000001</v>
      </c>
      <c r="I225" s="54">
        <f t="shared" si="38"/>
        <v>0.26100000000000001</v>
      </c>
      <c r="K225" s="54">
        <f t="shared" si="39"/>
        <v>0</v>
      </c>
      <c r="L225" s="54">
        <f t="shared" si="40"/>
        <v>0</v>
      </c>
      <c r="M225" t="e">
        <f t="shared" si="41"/>
        <v>#DIV/0!</v>
      </c>
      <c r="N225" t="e">
        <f t="shared" si="42"/>
        <v>#DIV/0!</v>
      </c>
      <c r="P225">
        <f>I225/'Shear box'!$F$8</f>
        <v>1.2488038277511963E-2</v>
      </c>
      <c r="Q225">
        <f t="shared" si="43"/>
        <v>209</v>
      </c>
      <c r="R225">
        <f t="shared" si="44"/>
        <v>206.39</v>
      </c>
      <c r="S225">
        <f t="shared" si="48"/>
        <v>1.2488038277511992E-2</v>
      </c>
      <c r="T225">
        <f t="shared" si="45"/>
        <v>0.10250000000000001</v>
      </c>
      <c r="V225">
        <f t="shared" si="46"/>
        <v>2.1320000000000001</v>
      </c>
      <c r="W225">
        <f t="shared" si="47"/>
        <v>1.2488038277511964</v>
      </c>
    </row>
    <row r="226" spans="1:23" x14ac:dyDescent="0.25">
      <c r="A226" s="2">
        <v>224</v>
      </c>
      <c r="B226" s="2">
        <v>223.56100000000001</v>
      </c>
      <c r="C226" s="2">
        <v>2.1019999999999999</v>
      </c>
      <c r="D226" s="2">
        <v>0.153</v>
      </c>
      <c r="E226" s="2">
        <v>242.51295999999999</v>
      </c>
      <c r="H226" s="54">
        <f t="shared" si="37"/>
        <v>2.145</v>
      </c>
      <c r="I226" s="54">
        <f t="shared" si="38"/>
        <v>0.26100000000000001</v>
      </c>
      <c r="K226" s="54">
        <f t="shared" si="39"/>
        <v>2.0000000000000018E-3</v>
      </c>
      <c r="L226" s="54">
        <f t="shared" si="40"/>
        <v>2.0000000000000018E-3</v>
      </c>
      <c r="M226">
        <f t="shared" si="41"/>
        <v>0.78539816339744828</v>
      </c>
      <c r="N226">
        <f t="shared" si="42"/>
        <v>45</v>
      </c>
      <c r="P226">
        <f>I226/'Shear box'!$F$8</f>
        <v>1.2488038277511963E-2</v>
      </c>
      <c r="Q226">
        <f t="shared" si="43"/>
        <v>209</v>
      </c>
      <c r="R226">
        <f t="shared" si="44"/>
        <v>206.39</v>
      </c>
      <c r="S226">
        <f t="shared" si="48"/>
        <v>1.2488038277511992E-2</v>
      </c>
      <c r="T226">
        <f t="shared" si="45"/>
        <v>0.10312499999999999</v>
      </c>
      <c r="V226">
        <f t="shared" si="46"/>
        <v>2.145</v>
      </c>
      <c r="W226">
        <f t="shared" si="47"/>
        <v>1.2488038277511964</v>
      </c>
    </row>
    <row r="227" spans="1:23" x14ac:dyDescent="0.25">
      <c r="A227" s="2">
        <v>225</v>
      </c>
      <c r="B227" s="2">
        <v>224.56100000000001</v>
      </c>
      <c r="C227" s="2">
        <v>2.1110000000000002</v>
      </c>
      <c r="D227" s="2">
        <v>0.155</v>
      </c>
      <c r="E227" s="2">
        <v>242.51295999999999</v>
      </c>
      <c r="H227" s="54">
        <f t="shared" si="37"/>
        <v>2.1540000000000004</v>
      </c>
      <c r="I227" s="54">
        <f t="shared" si="38"/>
        <v>0.26300000000000001</v>
      </c>
      <c r="K227" s="54">
        <f t="shared" si="39"/>
        <v>2.0000000000000018E-3</v>
      </c>
      <c r="L227" s="54">
        <f t="shared" si="40"/>
        <v>2.0000000000000018E-3</v>
      </c>
      <c r="M227">
        <f t="shared" si="41"/>
        <v>0.78539816339744828</v>
      </c>
      <c r="N227">
        <f t="shared" si="42"/>
        <v>45</v>
      </c>
      <c r="P227">
        <f>I227/'Shear box'!$F$8</f>
        <v>1.258373205741627E-2</v>
      </c>
      <c r="Q227">
        <f t="shared" si="43"/>
        <v>209</v>
      </c>
      <c r="R227">
        <f t="shared" si="44"/>
        <v>206.36999999999998</v>
      </c>
      <c r="S227">
        <f t="shared" si="48"/>
        <v>1.2583732057416364E-2</v>
      </c>
      <c r="T227">
        <f t="shared" si="45"/>
        <v>0.10355769230769232</v>
      </c>
      <c r="V227">
        <f t="shared" si="46"/>
        <v>2.1540000000000004</v>
      </c>
      <c r="W227">
        <f t="shared" si="47"/>
        <v>1.258373205741627</v>
      </c>
    </row>
    <row r="228" spans="1:23" x14ac:dyDescent="0.25">
      <c r="A228" s="2">
        <v>226</v>
      </c>
      <c r="B228" s="2">
        <v>225.56100000000001</v>
      </c>
      <c r="C228" s="2">
        <v>2.1240000000000001</v>
      </c>
      <c r="D228" s="2">
        <v>0.157</v>
      </c>
      <c r="E228" s="2">
        <v>242.51295999999999</v>
      </c>
      <c r="H228" s="54">
        <f t="shared" si="37"/>
        <v>2.1670000000000003</v>
      </c>
      <c r="I228" s="54">
        <f t="shared" si="38"/>
        <v>0.26500000000000001</v>
      </c>
      <c r="K228" s="54">
        <f t="shared" si="39"/>
        <v>1.0000000000000009E-3</v>
      </c>
      <c r="L228" s="54">
        <f t="shared" si="40"/>
        <v>1.0000000000000009E-3</v>
      </c>
      <c r="M228">
        <f t="shared" si="41"/>
        <v>0.78539816339744828</v>
      </c>
      <c r="N228">
        <f t="shared" si="42"/>
        <v>45</v>
      </c>
      <c r="P228">
        <f>I228/'Shear box'!$F$8</f>
        <v>1.2679425837320575E-2</v>
      </c>
      <c r="Q228">
        <f t="shared" si="43"/>
        <v>209</v>
      </c>
      <c r="R228">
        <f t="shared" si="44"/>
        <v>206.34999999999997</v>
      </c>
      <c r="S228">
        <f t="shared" si="48"/>
        <v>1.2679425837320735E-2</v>
      </c>
      <c r="T228">
        <f t="shared" si="45"/>
        <v>0.10418269230769232</v>
      </c>
      <c r="V228">
        <f t="shared" si="46"/>
        <v>2.1670000000000003</v>
      </c>
      <c r="W228">
        <f t="shared" si="47"/>
        <v>1.2679425837320575</v>
      </c>
    </row>
    <row r="229" spans="1:23" x14ac:dyDescent="0.25">
      <c r="A229" s="2">
        <v>227</v>
      </c>
      <c r="B229" s="2">
        <v>226.56100000000001</v>
      </c>
      <c r="C229" s="2">
        <v>2.133</v>
      </c>
      <c r="D229" s="2">
        <v>0.158</v>
      </c>
      <c r="E229" s="2">
        <v>242.51295999999999</v>
      </c>
      <c r="H229" s="54">
        <f t="shared" si="37"/>
        <v>2.1760000000000002</v>
      </c>
      <c r="I229" s="54">
        <f t="shared" si="38"/>
        <v>0.26600000000000001</v>
      </c>
      <c r="K229" s="54">
        <f t="shared" si="39"/>
        <v>1.0000000000000009E-3</v>
      </c>
      <c r="L229" s="54">
        <f t="shared" si="40"/>
        <v>1.0000000000000009E-3</v>
      </c>
      <c r="M229">
        <f t="shared" si="41"/>
        <v>0.78539816339744828</v>
      </c>
      <c r="N229">
        <f t="shared" si="42"/>
        <v>45</v>
      </c>
      <c r="P229">
        <f>I229/'Shear box'!$F$8</f>
        <v>1.2727272727272729E-2</v>
      </c>
      <c r="Q229">
        <f t="shared" si="43"/>
        <v>209</v>
      </c>
      <c r="R229">
        <f t="shared" si="44"/>
        <v>206.34</v>
      </c>
      <c r="S229">
        <f t="shared" si="48"/>
        <v>1.2727272727272698E-2</v>
      </c>
      <c r="T229">
        <f t="shared" si="45"/>
        <v>0.10461538461538462</v>
      </c>
      <c r="V229">
        <f t="shared" si="46"/>
        <v>2.1760000000000002</v>
      </c>
      <c r="W229">
        <f t="shared" si="47"/>
        <v>1.2727272727272729</v>
      </c>
    </row>
    <row r="230" spans="1:23" x14ac:dyDescent="0.25">
      <c r="A230" s="2">
        <v>228</v>
      </c>
      <c r="B230" s="2">
        <v>227.56100000000001</v>
      </c>
      <c r="C230" s="2">
        <v>2.145</v>
      </c>
      <c r="D230" s="2">
        <v>0.159</v>
      </c>
      <c r="E230" s="2">
        <v>242.51295999999999</v>
      </c>
      <c r="H230" s="54">
        <f t="shared" si="37"/>
        <v>2.1880000000000002</v>
      </c>
      <c r="I230" s="54">
        <f t="shared" si="38"/>
        <v>0.26700000000000002</v>
      </c>
      <c r="K230" s="54">
        <f t="shared" si="39"/>
        <v>2.0000000000000018E-3</v>
      </c>
      <c r="L230" s="54">
        <f t="shared" si="40"/>
        <v>2.0000000000000018E-3</v>
      </c>
      <c r="M230">
        <f t="shared" si="41"/>
        <v>0.78539816339744828</v>
      </c>
      <c r="N230">
        <f t="shared" si="42"/>
        <v>45</v>
      </c>
      <c r="P230">
        <f>I230/'Shear box'!$F$8</f>
        <v>1.2775119617224882E-2</v>
      </c>
      <c r="Q230">
        <f t="shared" si="43"/>
        <v>209</v>
      </c>
      <c r="R230">
        <f t="shared" si="44"/>
        <v>206.33</v>
      </c>
      <c r="S230">
        <f t="shared" si="48"/>
        <v>1.2775119617224773E-2</v>
      </c>
      <c r="T230">
        <f t="shared" si="45"/>
        <v>0.1051923076923077</v>
      </c>
      <c r="V230">
        <f t="shared" si="46"/>
        <v>2.1880000000000002</v>
      </c>
      <c r="W230">
        <f t="shared" si="47"/>
        <v>1.2775119617224882</v>
      </c>
    </row>
    <row r="231" spans="1:23" x14ac:dyDescent="0.25">
      <c r="A231" s="2">
        <v>229</v>
      </c>
      <c r="B231" s="2">
        <v>228.56100000000001</v>
      </c>
      <c r="C231" s="2">
        <v>2.153</v>
      </c>
      <c r="D231" s="2">
        <v>0.161</v>
      </c>
      <c r="E231" s="2">
        <v>242.51295999999999</v>
      </c>
      <c r="H231" s="54">
        <f t="shared" si="37"/>
        <v>2.1960000000000002</v>
      </c>
      <c r="I231" s="54">
        <f t="shared" si="38"/>
        <v>0.26900000000000002</v>
      </c>
      <c r="K231" s="54">
        <f t="shared" si="39"/>
        <v>0</v>
      </c>
      <c r="L231" s="54">
        <f t="shared" si="40"/>
        <v>0</v>
      </c>
      <c r="M231" t="e">
        <f t="shared" si="41"/>
        <v>#DIV/0!</v>
      </c>
      <c r="N231" t="e">
        <f t="shared" si="42"/>
        <v>#DIV/0!</v>
      </c>
      <c r="P231">
        <f>I231/'Shear box'!$F$8</f>
        <v>1.2870813397129189E-2</v>
      </c>
      <c r="Q231">
        <f t="shared" si="43"/>
        <v>209</v>
      </c>
      <c r="R231">
        <f t="shared" si="44"/>
        <v>206.31</v>
      </c>
      <c r="S231">
        <f t="shared" si="48"/>
        <v>1.2870813397129144E-2</v>
      </c>
      <c r="T231">
        <f t="shared" si="45"/>
        <v>0.10557692307692308</v>
      </c>
      <c r="V231">
        <f t="shared" si="46"/>
        <v>2.1960000000000002</v>
      </c>
      <c r="W231">
        <f t="shared" si="47"/>
        <v>1.2870813397129188</v>
      </c>
    </row>
    <row r="232" spans="1:23" x14ac:dyDescent="0.25">
      <c r="A232" s="2">
        <v>230</v>
      </c>
      <c r="B232" s="2">
        <v>229.56100000000001</v>
      </c>
      <c r="C232" s="2">
        <v>2.1640000000000001</v>
      </c>
      <c r="D232" s="2">
        <v>0.161</v>
      </c>
      <c r="E232" s="2">
        <v>242.51295999999999</v>
      </c>
      <c r="H232" s="54">
        <f t="shared" si="37"/>
        <v>2.2070000000000003</v>
      </c>
      <c r="I232" s="54">
        <f t="shared" si="38"/>
        <v>0.26900000000000002</v>
      </c>
      <c r="K232" s="54">
        <f t="shared" si="39"/>
        <v>1.0000000000000009E-3</v>
      </c>
      <c r="L232" s="54">
        <f t="shared" si="40"/>
        <v>1.0000000000000009E-3</v>
      </c>
      <c r="M232">
        <f t="shared" si="41"/>
        <v>0.78539816339744828</v>
      </c>
      <c r="N232">
        <f t="shared" si="42"/>
        <v>45</v>
      </c>
      <c r="P232">
        <f>I232/'Shear box'!$F$8</f>
        <v>1.2870813397129189E-2</v>
      </c>
      <c r="Q232">
        <f t="shared" si="43"/>
        <v>209</v>
      </c>
      <c r="R232">
        <f t="shared" si="44"/>
        <v>206.31</v>
      </c>
      <c r="S232">
        <f t="shared" si="48"/>
        <v>1.2870813397129144E-2</v>
      </c>
      <c r="T232">
        <f t="shared" si="45"/>
        <v>0.10610576923076924</v>
      </c>
      <c r="V232">
        <f t="shared" si="46"/>
        <v>2.2070000000000003</v>
      </c>
      <c r="W232">
        <f t="shared" si="47"/>
        <v>1.2870813397129188</v>
      </c>
    </row>
    <row r="233" spans="1:23" x14ac:dyDescent="0.25">
      <c r="A233" s="2">
        <v>231</v>
      </c>
      <c r="B233" s="2">
        <v>230.56100000000001</v>
      </c>
      <c r="C233" s="2">
        <v>2.1739999999999999</v>
      </c>
      <c r="D233" s="2">
        <v>0.16200000000000001</v>
      </c>
      <c r="E233" s="2">
        <v>242.51295999999999</v>
      </c>
      <c r="H233" s="54">
        <f t="shared" si="37"/>
        <v>2.2170000000000001</v>
      </c>
      <c r="I233" s="54">
        <f t="shared" si="38"/>
        <v>0.27</v>
      </c>
      <c r="K233" s="54">
        <f t="shared" si="39"/>
        <v>3.0000000000000027E-3</v>
      </c>
      <c r="L233" s="54">
        <f t="shared" si="40"/>
        <v>3.0000000000000027E-3</v>
      </c>
      <c r="M233">
        <f t="shared" si="41"/>
        <v>0.78539816339744828</v>
      </c>
      <c r="N233">
        <f t="shared" si="42"/>
        <v>45</v>
      </c>
      <c r="P233">
        <f>I233/'Shear box'!$F$8</f>
        <v>1.2918660287081342E-2</v>
      </c>
      <c r="Q233">
        <f t="shared" si="43"/>
        <v>209</v>
      </c>
      <c r="R233">
        <f t="shared" si="44"/>
        <v>206.3</v>
      </c>
      <c r="S233">
        <f t="shared" si="48"/>
        <v>1.2918660287081329E-2</v>
      </c>
      <c r="T233">
        <f t="shared" si="45"/>
        <v>0.10658653846153847</v>
      </c>
      <c r="V233">
        <f t="shared" si="46"/>
        <v>2.2170000000000001</v>
      </c>
      <c r="W233">
        <f t="shared" si="47"/>
        <v>1.2918660287081341</v>
      </c>
    </row>
    <row r="234" spans="1:23" x14ac:dyDescent="0.25">
      <c r="A234" s="2">
        <v>232</v>
      </c>
      <c r="B234" s="2">
        <v>231.56100000000001</v>
      </c>
      <c r="C234" s="2">
        <v>2.1880000000000002</v>
      </c>
      <c r="D234" s="2">
        <v>0.16500000000000001</v>
      </c>
      <c r="E234" s="2">
        <v>242.51295999999999</v>
      </c>
      <c r="H234" s="54">
        <f t="shared" si="37"/>
        <v>2.2310000000000003</v>
      </c>
      <c r="I234" s="54">
        <f t="shared" si="38"/>
        <v>0.27300000000000002</v>
      </c>
      <c r="K234" s="54">
        <f t="shared" si="39"/>
        <v>1.0000000000000009E-3</v>
      </c>
      <c r="L234" s="54">
        <f t="shared" si="40"/>
        <v>1.0000000000000009E-3</v>
      </c>
      <c r="M234">
        <f t="shared" si="41"/>
        <v>0.78539816339744828</v>
      </c>
      <c r="N234">
        <f t="shared" si="42"/>
        <v>45</v>
      </c>
      <c r="P234">
        <f>I234/'Shear box'!$F$8</f>
        <v>1.3062200956937801E-2</v>
      </c>
      <c r="Q234">
        <f t="shared" si="43"/>
        <v>209</v>
      </c>
      <c r="R234">
        <f t="shared" si="44"/>
        <v>206.27</v>
      </c>
      <c r="S234">
        <f t="shared" si="48"/>
        <v>1.3062200956937775E-2</v>
      </c>
      <c r="T234">
        <f t="shared" si="45"/>
        <v>0.1072596153846154</v>
      </c>
      <c r="V234">
        <f t="shared" si="46"/>
        <v>2.2310000000000003</v>
      </c>
      <c r="W234">
        <f t="shared" si="47"/>
        <v>1.3062200956937802</v>
      </c>
    </row>
    <row r="235" spans="1:23" x14ac:dyDescent="0.25">
      <c r="A235" s="2">
        <v>233</v>
      </c>
      <c r="B235" s="2">
        <v>232.56100000000001</v>
      </c>
      <c r="C235" s="2">
        <v>2.1989999999999998</v>
      </c>
      <c r="D235" s="2">
        <v>0.16600000000000001</v>
      </c>
      <c r="E235" s="2">
        <v>242.51295999999999</v>
      </c>
      <c r="H235" s="55">
        <f t="shared" si="37"/>
        <v>2.242</v>
      </c>
      <c r="I235" s="55">
        <f t="shared" si="38"/>
        <v>0.27400000000000002</v>
      </c>
      <c r="K235" s="54">
        <f t="shared" si="39"/>
        <v>0</v>
      </c>
      <c r="L235" s="54">
        <f t="shared" si="40"/>
        <v>0</v>
      </c>
      <c r="M235" t="e">
        <f t="shared" si="41"/>
        <v>#DIV/0!</v>
      </c>
      <c r="N235" t="e">
        <f t="shared" si="42"/>
        <v>#DIV/0!</v>
      </c>
      <c r="P235">
        <f>I235/'Shear box'!$F$8</f>
        <v>1.3110047846889954E-2</v>
      </c>
      <c r="Q235">
        <f t="shared" si="43"/>
        <v>209</v>
      </c>
      <c r="R235">
        <f t="shared" si="44"/>
        <v>206.25999999999996</v>
      </c>
      <c r="S235">
        <f t="shared" si="48"/>
        <v>1.3110047846890183E-2</v>
      </c>
      <c r="T235">
        <f t="shared" si="45"/>
        <v>0.10778846153846154</v>
      </c>
      <c r="V235">
        <f t="shared" si="46"/>
        <v>2.242</v>
      </c>
      <c r="W235">
        <f t="shared" si="47"/>
        <v>1.3110047846889954</v>
      </c>
    </row>
    <row r="236" spans="1:23" x14ac:dyDescent="0.25">
      <c r="A236" s="2">
        <v>234</v>
      </c>
      <c r="B236" s="2">
        <v>233.56100000000001</v>
      </c>
      <c r="C236" s="2">
        <v>2.21</v>
      </c>
      <c r="D236" s="2">
        <v>0.16600000000000001</v>
      </c>
      <c r="E236" s="2">
        <v>242.51295999999999</v>
      </c>
      <c r="H236" s="54">
        <f t="shared" si="37"/>
        <v>2.2530000000000001</v>
      </c>
      <c r="I236" s="54">
        <f t="shared" si="38"/>
        <v>0.27400000000000002</v>
      </c>
      <c r="K236" s="54">
        <f t="shared" si="39"/>
        <v>3.0000000000000027E-3</v>
      </c>
      <c r="L236" s="54">
        <f t="shared" si="40"/>
        <v>3.0000000000000027E-3</v>
      </c>
      <c r="M236">
        <f t="shared" si="41"/>
        <v>0.78539816339744828</v>
      </c>
      <c r="N236">
        <f t="shared" si="42"/>
        <v>45</v>
      </c>
      <c r="P236">
        <f>I236/'Shear box'!$F$8</f>
        <v>1.3110047846889954E-2</v>
      </c>
      <c r="Q236">
        <f t="shared" si="43"/>
        <v>209</v>
      </c>
      <c r="R236">
        <f t="shared" si="44"/>
        <v>206.25999999999996</v>
      </c>
      <c r="S236">
        <f t="shared" si="48"/>
        <v>1.3110047846890183E-2</v>
      </c>
      <c r="T236">
        <f t="shared" si="45"/>
        <v>0.1083173076923077</v>
      </c>
      <c r="V236">
        <f t="shared" si="46"/>
        <v>2.2530000000000001</v>
      </c>
      <c r="W236">
        <f t="shared" si="47"/>
        <v>1.3110047846889954</v>
      </c>
    </row>
    <row r="237" spans="1:23" x14ac:dyDescent="0.25">
      <c r="A237" s="2">
        <v>235</v>
      </c>
      <c r="B237" s="2">
        <v>234.56100000000001</v>
      </c>
      <c r="C237" s="2">
        <v>2.2189999999999999</v>
      </c>
      <c r="D237" s="2">
        <v>0.16900000000000001</v>
      </c>
      <c r="E237" s="2">
        <v>242.51295999999999</v>
      </c>
      <c r="H237" s="54">
        <f t="shared" si="37"/>
        <v>2.262</v>
      </c>
      <c r="I237" s="54">
        <f t="shared" si="38"/>
        <v>0.27700000000000002</v>
      </c>
      <c r="K237" s="54">
        <f t="shared" si="39"/>
        <v>1.0000000000000009E-3</v>
      </c>
      <c r="L237" s="54">
        <f t="shared" si="40"/>
        <v>1.0000000000000009E-3</v>
      </c>
      <c r="M237">
        <f t="shared" si="41"/>
        <v>0.78539816339744828</v>
      </c>
      <c r="N237">
        <f t="shared" si="42"/>
        <v>45</v>
      </c>
      <c r="P237">
        <f>I237/'Shear box'!$F$8</f>
        <v>1.3253588516746413E-2</v>
      </c>
      <c r="Q237">
        <f t="shared" si="43"/>
        <v>209</v>
      </c>
      <c r="R237">
        <f t="shared" si="44"/>
        <v>206.22999999999996</v>
      </c>
      <c r="S237">
        <f t="shared" si="48"/>
        <v>1.3253588516746628E-2</v>
      </c>
      <c r="T237">
        <f t="shared" si="45"/>
        <v>0.10875</v>
      </c>
      <c r="V237">
        <f t="shared" si="46"/>
        <v>2.262</v>
      </c>
      <c r="W237">
        <f t="shared" si="47"/>
        <v>1.3253588516746413</v>
      </c>
    </row>
    <row r="238" spans="1:23" x14ac:dyDescent="0.25">
      <c r="A238" s="2">
        <v>236</v>
      </c>
      <c r="B238" s="2">
        <v>235.56100000000001</v>
      </c>
      <c r="C238" s="2">
        <v>2.2309999999999999</v>
      </c>
      <c r="D238" s="2">
        <v>0.17</v>
      </c>
      <c r="E238" s="2">
        <v>242.51295999999999</v>
      </c>
      <c r="H238" s="54">
        <f t="shared" si="37"/>
        <v>2.274</v>
      </c>
      <c r="I238" s="54">
        <f t="shared" si="38"/>
        <v>0.27800000000000002</v>
      </c>
      <c r="K238" s="54">
        <f t="shared" si="39"/>
        <v>1.9999999999999463E-3</v>
      </c>
      <c r="L238" s="54">
        <f t="shared" si="40"/>
        <v>1.9999999999999463E-3</v>
      </c>
      <c r="M238">
        <f t="shared" si="41"/>
        <v>0.78539816339744828</v>
      </c>
      <c r="N238">
        <f t="shared" si="42"/>
        <v>45</v>
      </c>
      <c r="P238">
        <f>I238/'Shear box'!$F$8</f>
        <v>1.3301435406698568E-2</v>
      </c>
      <c r="Q238">
        <f t="shared" si="43"/>
        <v>209</v>
      </c>
      <c r="R238">
        <f t="shared" si="44"/>
        <v>206.22</v>
      </c>
      <c r="S238">
        <f t="shared" si="48"/>
        <v>1.3301435406698592E-2</v>
      </c>
      <c r="T238">
        <f t="shared" si="45"/>
        <v>0.10932692307692307</v>
      </c>
      <c r="V238">
        <f t="shared" si="46"/>
        <v>2.274</v>
      </c>
      <c r="W238">
        <f t="shared" si="47"/>
        <v>1.3301435406698567</v>
      </c>
    </row>
    <row r="239" spans="1:23" x14ac:dyDescent="0.25">
      <c r="A239" s="2">
        <v>237</v>
      </c>
      <c r="B239" s="2">
        <v>236.56100000000001</v>
      </c>
      <c r="C239" s="2">
        <v>2.242</v>
      </c>
      <c r="D239" s="2">
        <v>0.17199999999999999</v>
      </c>
      <c r="E239" s="2">
        <v>242.51295999999999</v>
      </c>
      <c r="H239" s="54">
        <f t="shared" si="37"/>
        <v>2.2850000000000001</v>
      </c>
      <c r="I239" s="54">
        <f t="shared" si="38"/>
        <v>0.27999999999999997</v>
      </c>
      <c r="K239" s="54">
        <f t="shared" si="39"/>
        <v>2.0000000000000018E-3</v>
      </c>
      <c r="L239" s="54">
        <f t="shared" si="40"/>
        <v>2.0000000000000018E-3</v>
      </c>
      <c r="M239">
        <f t="shared" si="41"/>
        <v>0.78539816339744828</v>
      </c>
      <c r="N239">
        <f t="shared" si="42"/>
        <v>45</v>
      </c>
      <c r="P239">
        <f>I239/'Shear box'!$F$8</f>
        <v>1.3397129186602871E-2</v>
      </c>
      <c r="Q239">
        <f t="shared" si="43"/>
        <v>209</v>
      </c>
      <c r="R239">
        <f t="shared" si="44"/>
        <v>206.19999999999996</v>
      </c>
      <c r="S239">
        <f t="shared" si="48"/>
        <v>1.3397129186603074E-2</v>
      </c>
      <c r="T239">
        <f t="shared" si="45"/>
        <v>0.10985576923076923</v>
      </c>
      <c r="V239">
        <f t="shared" si="46"/>
        <v>2.2850000000000001</v>
      </c>
      <c r="W239">
        <f t="shared" si="47"/>
        <v>1.3397129186602872</v>
      </c>
    </row>
    <row r="240" spans="1:23" x14ac:dyDescent="0.25">
      <c r="A240" s="2">
        <v>238</v>
      </c>
      <c r="B240" s="2">
        <v>237.56100000000001</v>
      </c>
      <c r="C240" s="2">
        <v>2.2530000000000001</v>
      </c>
      <c r="D240" s="2">
        <v>0.17399999999999999</v>
      </c>
      <c r="E240" s="2">
        <v>242.51295999999999</v>
      </c>
      <c r="H240" s="54">
        <f t="shared" si="37"/>
        <v>2.2960000000000003</v>
      </c>
      <c r="I240" s="54">
        <f t="shared" si="38"/>
        <v>0.28199999999999997</v>
      </c>
      <c r="K240" s="54">
        <f t="shared" si="39"/>
        <v>1.0000000000000009E-3</v>
      </c>
      <c r="L240" s="54">
        <f t="shared" si="40"/>
        <v>1.0000000000000009E-3</v>
      </c>
      <c r="M240">
        <f t="shared" si="41"/>
        <v>0.78539816339744828</v>
      </c>
      <c r="N240">
        <f t="shared" si="42"/>
        <v>45</v>
      </c>
      <c r="P240">
        <f>I240/'Shear box'!$F$8</f>
        <v>1.3492822966507176E-2</v>
      </c>
      <c r="Q240">
        <f t="shared" si="43"/>
        <v>209</v>
      </c>
      <c r="R240">
        <f t="shared" si="44"/>
        <v>206.18</v>
      </c>
      <c r="S240">
        <f t="shared" si="48"/>
        <v>1.3492822966507112E-2</v>
      </c>
      <c r="T240">
        <f t="shared" si="45"/>
        <v>0.11038461538461539</v>
      </c>
      <c r="V240">
        <f t="shared" si="46"/>
        <v>2.2960000000000003</v>
      </c>
      <c r="W240">
        <f t="shared" si="47"/>
        <v>1.3492822966507176</v>
      </c>
    </row>
    <row r="241" spans="1:23" x14ac:dyDescent="0.25">
      <c r="A241" s="2">
        <v>239</v>
      </c>
      <c r="B241" s="2">
        <v>238.56100000000001</v>
      </c>
      <c r="C241" s="2">
        <v>2.262</v>
      </c>
      <c r="D241" s="2">
        <v>0.17499999999999999</v>
      </c>
      <c r="E241" s="2">
        <v>242.51295999999999</v>
      </c>
      <c r="H241" s="54">
        <f t="shared" si="37"/>
        <v>2.3050000000000002</v>
      </c>
      <c r="I241" s="54">
        <f t="shared" si="38"/>
        <v>0.28299999999999997</v>
      </c>
      <c r="K241" s="54">
        <f t="shared" si="39"/>
        <v>1.0000000000000009E-3</v>
      </c>
      <c r="L241" s="54">
        <f t="shared" si="40"/>
        <v>1.0000000000000009E-3</v>
      </c>
      <c r="M241">
        <f t="shared" si="41"/>
        <v>0.78539816339744828</v>
      </c>
      <c r="N241">
        <f t="shared" si="42"/>
        <v>45</v>
      </c>
      <c r="P241">
        <f>I241/'Shear box'!$F$8</f>
        <v>1.3540669856459331E-2</v>
      </c>
      <c r="Q241">
        <f t="shared" si="43"/>
        <v>209</v>
      </c>
      <c r="R241">
        <f t="shared" si="44"/>
        <v>206.16999999999996</v>
      </c>
      <c r="S241">
        <f t="shared" si="48"/>
        <v>1.354066985645952E-2</v>
      </c>
      <c r="T241">
        <f t="shared" si="45"/>
        <v>0.1108173076923077</v>
      </c>
      <c r="V241">
        <f t="shared" si="46"/>
        <v>2.3050000000000002</v>
      </c>
      <c r="W241">
        <f t="shared" si="47"/>
        <v>1.3540669856459331</v>
      </c>
    </row>
    <row r="242" spans="1:23" x14ac:dyDescent="0.25">
      <c r="A242" s="2">
        <v>240</v>
      </c>
      <c r="B242" s="2">
        <v>239.56100000000001</v>
      </c>
      <c r="C242" s="2">
        <v>2.2719999999999998</v>
      </c>
      <c r="D242" s="2">
        <v>0.17599999999999999</v>
      </c>
      <c r="E242" s="2">
        <v>242.51295999999999</v>
      </c>
      <c r="H242" s="54">
        <f t="shared" si="37"/>
        <v>2.3149999999999999</v>
      </c>
      <c r="I242" s="54">
        <f t="shared" si="38"/>
        <v>0.28399999999999997</v>
      </c>
      <c r="K242" s="54">
        <f t="shared" si="39"/>
        <v>1.0000000000000009E-3</v>
      </c>
      <c r="L242" s="54">
        <f t="shared" si="40"/>
        <v>1.0000000000000009E-3</v>
      </c>
      <c r="M242">
        <f t="shared" si="41"/>
        <v>0.78539816339744828</v>
      </c>
      <c r="N242">
        <f t="shared" si="42"/>
        <v>45</v>
      </c>
      <c r="P242">
        <f>I242/'Shear box'!$F$8</f>
        <v>1.3588516746411483E-2</v>
      </c>
      <c r="Q242">
        <f t="shared" si="43"/>
        <v>209</v>
      </c>
      <c r="R242">
        <f t="shared" si="44"/>
        <v>206.16</v>
      </c>
      <c r="S242">
        <f t="shared" si="48"/>
        <v>1.3588516746411483E-2</v>
      </c>
      <c r="T242">
        <f t="shared" si="45"/>
        <v>0.11129807692307692</v>
      </c>
      <c r="V242">
        <f t="shared" si="46"/>
        <v>2.3149999999999999</v>
      </c>
      <c r="W242">
        <f t="shared" si="47"/>
        <v>1.3588516746411483</v>
      </c>
    </row>
    <row r="243" spans="1:23" x14ac:dyDescent="0.25">
      <c r="A243" s="2">
        <v>241</v>
      </c>
      <c r="B243" s="2">
        <v>240.56100000000001</v>
      </c>
      <c r="C243" s="2">
        <v>2.2810000000000001</v>
      </c>
      <c r="D243" s="2">
        <v>0.17699999999999999</v>
      </c>
      <c r="E243" s="2">
        <v>242.51295999999999</v>
      </c>
      <c r="H243" s="54">
        <f t="shared" si="37"/>
        <v>2.3240000000000003</v>
      </c>
      <c r="I243" s="54">
        <f t="shared" si="38"/>
        <v>0.28499999999999998</v>
      </c>
      <c r="K243" s="54">
        <f t="shared" si="39"/>
        <v>1.0000000000000009E-3</v>
      </c>
      <c r="L243" s="54">
        <f t="shared" si="40"/>
        <v>1.0000000000000009E-3</v>
      </c>
      <c r="M243">
        <f t="shared" si="41"/>
        <v>0.78539816339744828</v>
      </c>
      <c r="N243">
        <f t="shared" si="42"/>
        <v>45</v>
      </c>
      <c r="P243">
        <f>I243/'Shear box'!$F$8</f>
        <v>1.3636363636363636E-2</v>
      </c>
      <c r="Q243">
        <f t="shared" si="43"/>
        <v>209</v>
      </c>
      <c r="R243">
        <f t="shared" si="44"/>
        <v>206.14999999999998</v>
      </c>
      <c r="S243">
        <f t="shared" si="48"/>
        <v>1.363636363636378E-2</v>
      </c>
      <c r="T243">
        <f t="shared" si="45"/>
        <v>0.11173076923076924</v>
      </c>
      <c r="V243">
        <f t="shared" si="46"/>
        <v>2.3240000000000003</v>
      </c>
      <c r="W243">
        <f t="shared" si="47"/>
        <v>1.3636363636363635</v>
      </c>
    </row>
    <row r="244" spans="1:23" x14ac:dyDescent="0.25">
      <c r="A244" s="2">
        <v>242</v>
      </c>
      <c r="B244" s="2">
        <v>241.56100000000001</v>
      </c>
      <c r="C244" s="2">
        <v>2.294</v>
      </c>
      <c r="D244" s="2">
        <v>0.17799999999999999</v>
      </c>
      <c r="E244" s="2">
        <v>242.51295999999999</v>
      </c>
      <c r="H244" s="54">
        <f t="shared" si="37"/>
        <v>2.3370000000000002</v>
      </c>
      <c r="I244" s="54">
        <f t="shared" si="38"/>
        <v>0.28599999999999998</v>
      </c>
      <c r="K244" s="54">
        <f t="shared" si="39"/>
        <v>1.0000000000000009E-3</v>
      </c>
      <c r="L244" s="54">
        <f t="shared" si="40"/>
        <v>1.0000000000000009E-3</v>
      </c>
      <c r="M244">
        <f t="shared" si="41"/>
        <v>0.78539816339744828</v>
      </c>
      <c r="N244">
        <f t="shared" si="42"/>
        <v>45</v>
      </c>
      <c r="P244">
        <f>I244/'Shear box'!$F$8</f>
        <v>1.368421052631579E-2</v>
      </c>
      <c r="Q244">
        <f t="shared" si="43"/>
        <v>209</v>
      </c>
      <c r="R244">
        <f t="shared" si="44"/>
        <v>206.13999999999996</v>
      </c>
      <c r="S244">
        <f t="shared" si="48"/>
        <v>1.3684210526315965E-2</v>
      </c>
      <c r="T244">
        <f t="shared" si="45"/>
        <v>0.11235576923076923</v>
      </c>
      <c r="V244">
        <f t="shared" si="46"/>
        <v>2.3370000000000002</v>
      </c>
      <c r="W244">
        <f t="shared" si="47"/>
        <v>1.368421052631579</v>
      </c>
    </row>
    <row r="245" spans="1:23" x14ac:dyDescent="0.25">
      <c r="A245" s="2">
        <v>243</v>
      </c>
      <c r="B245" s="2">
        <v>242.56100000000001</v>
      </c>
      <c r="C245" s="2">
        <v>2.3039999999999998</v>
      </c>
      <c r="D245" s="2">
        <v>0.17899999999999999</v>
      </c>
      <c r="E245" s="2">
        <v>242.51295999999999</v>
      </c>
      <c r="H245" s="54">
        <f t="shared" si="37"/>
        <v>2.347</v>
      </c>
      <c r="I245" s="54">
        <f t="shared" si="38"/>
        <v>0.28699999999999998</v>
      </c>
      <c r="K245" s="54">
        <f t="shared" si="39"/>
        <v>2.0000000000000018E-3</v>
      </c>
      <c r="L245" s="54">
        <f t="shared" si="40"/>
        <v>2.0000000000000018E-3</v>
      </c>
      <c r="M245">
        <f t="shared" si="41"/>
        <v>0.78539816339744828</v>
      </c>
      <c r="N245">
        <f t="shared" si="42"/>
        <v>45</v>
      </c>
      <c r="P245">
        <f>I245/'Shear box'!$F$8</f>
        <v>1.3732057416267943E-2</v>
      </c>
      <c r="Q245">
        <f t="shared" si="43"/>
        <v>209</v>
      </c>
      <c r="R245">
        <f t="shared" si="44"/>
        <v>206.13</v>
      </c>
      <c r="S245">
        <f t="shared" si="48"/>
        <v>1.3732057416267929E-2</v>
      </c>
      <c r="T245">
        <f t="shared" si="45"/>
        <v>0.11283653846153846</v>
      </c>
      <c r="V245">
        <f t="shared" si="46"/>
        <v>2.347</v>
      </c>
      <c r="W245">
        <f t="shared" si="47"/>
        <v>1.3732057416267942</v>
      </c>
    </row>
    <row r="246" spans="1:23" x14ac:dyDescent="0.25">
      <c r="A246" s="2">
        <v>244</v>
      </c>
      <c r="B246" s="2">
        <v>243.56100000000001</v>
      </c>
      <c r="C246" s="2">
        <v>2.3149999999999999</v>
      </c>
      <c r="D246" s="2">
        <v>0.18099999999999999</v>
      </c>
      <c r="E246" s="2">
        <v>242.51295999999999</v>
      </c>
      <c r="H246" s="54">
        <f t="shared" si="37"/>
        <v>2.3580000000000001</v>
      </c>
      <c r="I246" s="54">
        <f t="shared" si="38"/>
        <v>0.28899999999999998</v>
      </c>
      <c r="K246" s="54">
        <f t="shared" si="39"/>
        <v>2.0000000000000018E-3</v>
      </c>
      <c r="L246" s="54">
        <f t="shared" si="40"/>
        <v>2.0000000000000018E-3</v>
      </c>
      <c r="M246">
        <f t="shared" si="41"/>
        <v>0.78539816339744828</v>
      </c>
      <c r="N246">
        <f t="shared" si="42"/>
        <v>45</v>
      </c>
      <c r="P246">
        <f>I246/'Shear box'!$F$8</f>
        <v>1.382775119617225E-2</v>
      </c>
      <c r="Q246">
        <f t="shared" si="43"/>
        <v>209</v>
      </c>
      <c r="R246">
        <f t="shared" si="44"/>
        <v>206.10999999999996</v>
      </c>
      <c r="S246">
        <f t="shared" si="48"/>
        <v>1.3827751196172411E-2</v>
      </c>
      <c r="T246">
        <f t="shared" si="45"/>
        <v>0.11336538461538462</v>
      </c>
      <c r="V246">
        <f t="shared" si="46"/>
        <v>2.3580000000000001</v>
      </c>
      <c r="W246">
        <f t="shared" si="47"/>
        <v>1.3827751196172249</v>
      </c>
    </row>
    <row r="247" spans="1:23" x14ac:dyDescent="0.25">
      <c r="A247" s="2">
        <v>245</v>
      </c>
      <c r="B247" s="2">
        <v>244.56100000000001</v>
      </c>
      <c r="C247" s="2">
        <v>2.327</v>
      </c>
      <c r="D247" s="2">
        <v>0.183</v>
      </c>
      <c r="E247" s="2">
        <v>242.51295999999999</v>
      </c>
      <c r="H247" s="54">
        <f t="shared" si="37"/>
        <v>2.37</v>
      </c>
      <c r="I247" s="54">
        <f t="shared" si="38"/>
        <v>0.29099999999999998</v>
      </c>
      <c r="K247" s="54">
        <f t="shared" si="39"/>
        <v>2.0000000000000018E-3</v>
      </c>
      <c r="L247" s="54">
        <f t="shared" si="40"/>
        <v>2.0000000000000018E-3</v>
      </c>
      <c r="M247">
        <f t="shared" si="41"/>
        <v>0.78539816339744828</v>
      </c>
      <c r="N247">
        <f t="shared" si="42"/>
        <v>45</v>
      </c>
      <c r="P247">
        <f>I247/'Shear box'!$F$8</f>
        <v>1.3923444976076555E-2</v>
      </c>
      <c r="Q247">
        <f t="shared" si="43"/>
        <v>209</v>
      </c>
      <c r="R247">
        <f t="shared" si="44"/>
        <v>206.08999999999997</v>
      </c>
      <c r="S247">
        <f t="shared" si="48"/>
        <v>1.3923444976076671E-2</v>
      </c>
      <c r="T247">
        <f t="shared" si="45"/>
        <v>0.11394230769230769</v>
      </c>
      <c r="V247">
        <f t="shared" si="46"/>
        <v>2.37</v>
      </c>
      <c r="W247">
        <f t="shared" si="47"/>
        <v>1.3923444976076556</v>
      </c>
    </row>
    <row r="248" spans="1:23" x14ac:dyDescent="0.25">
      <c r="A248" s="2">
        <v>246</v>
      </c>
      <c r="B248" s="2">
        <v>245.56100000000001</v>
      </c>
      <c r="C248" s="2">
        <v>2.3380000000000001</v>
      </c>
      <c r="D248" s="2">
        <v>0.185</v>
      </c>
      <c r="E248" s="2">
        <v>242.51295999999999</v>
      </c>
      <c r="H248" s="54">
        <f t="shared" si="37"/>
        <v>2.3810000000000002</v>
      </c>
      <c r="I248" s="54">
        <f t="shared" si="38"/>
        <v>0.29299999999999998</v>
      </c>
      <c r="K248" s="54">
        <f t="shared" si="39"/>
        <v>1.0000000000000009E-3</v>
      </c>
      <c r="L248" s="54">
        <f t="shared" si="40"/>
        <v>1.0000000000000009E-3</v>
      </c>
      <c r="M248">
        <f t="shared" si="41"/>
        <v>0.78539816339744828</v>
      </c>
      <c r="N248">
        <f t="shared" si="42"/>
        <v>45</v>
      </c>
      <c r="P248">
        <f>I248/'Shear box'!$F$8</f>
        <v>1.4019138755980862E-2</v>
      </c>
      <c r="Q248">
        <f t="shared" si="43"/>
        <v>209</v>
      </c>
      <c r="R248">
        <f t="shared" si="44"/>
        <v>206.07</v>
      </c>
      <c r="S248">
        <f t="shared" si="48"/>
        <v>1.4019138755980931E-2</v>
      </c>
      <c r="T248">
        <f t="shared" si="45"/>
        <v>0.11447115384615385</v>
      </c>
      <c r="V248">
        <f t="shared" si="46"/>
        <v>2.3810000000000002</v>
      </c>
      <c r="W248">
        <f t="shared" si="47"/>
        <v>1.4019138755980862</v>
      </c>
    </row>
    <row r="249" spans="1:23" x14ac:dyDescent="0.25">
      <c r="A249" s="2">
        <v>247</v>
      </c>
      <c r="B249" s="2">
        <v>246.56100000000001</v>
      </c>
      <c r="C249" s="2">
        <v>2.347</v>
      </c>
      <c r="D249" s="2">
        <v>0.186</v>
      </c>
      <c r="E249" s="2">
        <v>242.51295999999999</v>
      </c>
      <c r="H249" s="54">
        <f t="shared" si="37"/>
        <v>2.39</v>
      </c>
      <c r="I249" s="54">
        <f t="shared" si="38"/>
        <v>0.29399999999999998</v>
      </c>
      <c r="K249" s="54">
        <f t="shared" si="39"/>
        <v>3.0000000000000027E-3</v>
      </c>
      <c r="L249" s="54">
        <f t="shared" si="40"/>
        <v>3.0000000000000027E-3</v>
      </c>
      <c r="M249">
        <f t="shared" si="41"/>
        <v>0.78539816339744828</v>
      </c>
      <c r="N249">
        <f t="shared" si="42"/>
        <v>45</v>
      </c>
      <c r="P249">
        <f>I249/'Shear box'!$F$8</f>
        <v>1.4066985645933014E-2</v>
      </c>
      <c r="Q249">
        <f t="shared" si="43"/>
        <v>209</v>
      </c>
      <c r="R249">
        <f t="shared" si="44"/>
        <v>206.05999999999997</v>
      </c>
      <c r="S249">
        <f t="shared" si="48"/>
        <v>1.4066985645933117E-2</v>
      </c>
      <c r="T249">
        <f t="shared" si="45"/>
        <v>0.11490384615384616</v>
      </c>
      <c r="V249">
        <f t="shared" si="46"/>
        <v>2.39</v>
      </c>
      <c r="W249">
        <f t="shared" si="47"/>
        <v>1.4066985645933014</v>
      </c>
    </row>
    <row r="250" spans="1:23" x14ac:dyDescent="0.25">
      <c r="A250" s="2">
        <v>248</v>
      </c>
      <c r="B250" s="2">
        <v>247.56100000000001</v>
      </c>
      <c r="C250" s="2">
        <v>2.363</v>
      </c>
      <c r="D250" s="2">
        <v>0.189</v>
      </c>
      <c r="E250" s="2">
        <v>242.51295999999999</v>
      </c>
      <c r="H250" s="54">
        <f t="shared" si="37"/>
        <v>2.4060000000000001</v>
      </c>
      <c r="I250" s="54">
        <f t="shared" si="38"/>
        <v>0.29699999999999999</v>
      </c>
      <c r="K250" s="54">
        <f t="shared" si="39"/>
        <v>0</v>
      </c>
      <c r="L250" s="54">
        <f t="shared" si="40"/>
        <v>0</v>
      </c>
      <c r="M250" t="e">
        <f t="shared" si="41"/>
        <v>#DIV/0!</v>
      </c>
      <c r="N250" t="e">
        <f t="shared" si="42"/>
        <v>#DIV/0!</v>
      </c>
      <c r="P250">
        <f>I250/'Shear box'!$F$8</f>
        <v>1.4210526315789474E-2</v>
      </c>
      <c r="Q250">
        <f t="shared" si="43"/>
        <v>209</v>
      </c>
      <c r="R250">
        <f t="shared" si="44"/>
        <v>206.02999999999997</v>
      </c>
      <c r="S250">
        <f t="shared" si="48"/>
        <v>1.4210526315789562E-2</v>
      </c>
      <c r="T250">
        <f t="shared" si="45"/>
        <v>0.11567307692307692</v>
      </c>
      <c r="V250">
        <f t="shared" si="46"/>
        <v>2.4060000000000001</v>
      </c>
      <c r="W250">
        <f t="shared" si="47"/>
        <v>1.4210526315789473</v>
      </c>
    </row>
    <row r="251" spans="1:23" x14ac:dyDescent="0.25">
      <c r="A251" s="2">
        <v>249</v>
      </c>
      <c r="B251" s="2">
        <v>248.56100000000001</v>
      </c>
      <c r="C251" s="2">
        <v>2.371</v>
      </c>
      <c r="D251" s="2">
        <v>0.189</v>
      </c>
      <c r="E251" s="2">
        <v>240.91748000000001</v>
      </c>
      <c r="H251" s="54">
        <f t="shared" si="37"/>
        <v>2.4140000000000001</v>
      </c>
      <c r="I251" s="54">
        <f t="shared" si="38"/>
        <v>0.29699999999999999</v>
      </c>
      <c r="K251" s="54">
        <f t="shared" si="39"/>
        <v>1.0000000000000009E-3</v>
      </c>
      <c r="L251" s="54">
        <f t="shared" si="40"/>
        <v>1.0000000000000009E-3</v>
      </c>
      <c r="M251">
        <f t="shared" si="41"/>
        <v>0.78539816339744828</v>
      </c>
      <c r="N251">
        <f t="shared" si="42"/>
        <v>45</v>
      </c>
      <c r="P251">
        <f>I251/'Shear box'!$F$8</f>
        <v>1.4210526315789474E-2</v>
      </c>
      <c r="Q251">
        <f t="shared" si="43"/>
        <v>209</v>
      </c>
      <c r="R251">
        <f t="shared" si="44"/>
        <v>206.02999999999997</v>
      </c>
      <c r="S251">
        <f t="shared" si="48"/>
        <v>1.4210526315789562E-2</v>
      </c>
      <c r="T251">
        <f t="shared" si="45"/>
        <v>0.11605769230769231</v>
      </c>
      <c r="V251">
        <f t="shared" si="46"/>
        <v>2.4140000000000001</v>
      </c>
      <c r="W251">
        <f t="shared" si="47"/>
        <v>1.4210526315789473</v>
      </c>
    </row>
    <row r="252" spans="1:23" x14ac:dyDescent="0.25">
      <c r="A252" s="2">
        <v>250</v>
      </c>
      <c r="B252" s="2">
        <v>249.56100000000001</v>
      </c>
      <c r="C252" s="2">
        <v>2.383</v>
      </c>
      <c r="D252" s="2">
        <v>0.19</v>
      </c>
      <c r="E252" s="2">
        <v>239.322</v>
      </c>
      <c r="H252" s="54">
        <f t="shared" si="37"/>
        <v>2.4260000000000002</v>
      </c>
      <c r="I252" s="54">
        <f t="shared" si="38"/>
        <v>0.29799999999999999</v>
      </c>
      <c r="K252" s="54">
        <f t="shared" si="39"/>
        <v>2.0000000000000018E-3</v>
      </c>
      <c r="L252" s="54">
        <f t="shared" si="40"/>
        <v>2.0000000000000018E-3</v>
      </c>
      <c r="M252">
        <f t="shared" si="41"/>
        <v>0.78539816339744828</v>
      </c>
      <c r="N252">
        <f t="shared" si="42"/>
        <v>45</v>
      </c>
      <c r="P252">
        <f>I252/'Shear box'!$F$8</f>
        <v>1.4258373205741626E-2</v>
      </c>
      <c r="Q252">
        <f t="shared" si="43"/>
        <v>209</v>
      </c>
      <c r="R252">
        <f t="shared" si="44"/>
        <v>206.02</v>
      </c>
      <c r="S252">
        <f t="shared" si="48"/>
        <v>1.4258373205741526E-2</v>
      </c>
      <c r="T252">
        <f t="shared" si="45"/>
        <v>0.11663461538461539</v>
      </c>
      <c r="V252">
        <f t="shared" si="46"/>
        <v>2.4260000000000002</v>
      </c>
      <c r="W252">
        <f t="shared" si="47"/>
        <v>1.4258373205741626</v>
      </c>
    </row>
    <row r="253" spans="1:23" x14ac:dyDescent="0.25">
      <c r="A253" s="2">
        <v>251</v>
      </c>
      <c r="B253" s="2">
        <v>250.56100000000001</v>
      </c>
      <c r="C253" s="2">
        <v>2.395</v>
      </c>
      <c r="D253" s="2">
        <v>0.192</v>
      </c>
      <c r="E253" s="2">
        <v>239.322</v>
      </c>
      <c r="H253" s="54">
        <f t="shared" si="37"/>
        <v>2.4380000000000002</v>
      </c>
      <c r="I253" s="54">
        <f t="shared" si="38"/>
        <v>0.3</v>
      </c>
      <c r="K253" s="54">
        <f t="shared" si="39"/>
        <v>1.0000000000000009E-3</v>
      </c>
      <c r="L253" s="54">
        <f t="shared" si="40"/>
        <v>1.0000000000000009E-3</v>
      </c>
      <c r="M253">
        <f t="shared" si="41"/>
        <v>0.78539816339744828</v>
      </c>
      <c r="N253">
        <f t="shared" si="42"/>
        <v>45</v>
      </c>
      <c r="P253">
        <f>I253/'Shear box'!$F$8</f>
        <v>1.4354066985645933E-2</v>
      </c>
      <c r="Q253">
        <f t="shared" si="43"/>
        <v>209</v>
      </c>
      <c r="R253">
        <f t="shared" si="44"/>
        <v>205.99999999999997</v>
      </c>
      <c r="S253">
        <f t="shared" si="48"/>
        <v>1.4354066985646119E-2</v>
      </c>
      <c r="T253">
        <f t="shared" si="45"/>
        <v>0.11721153846153846</v>
      </c>
      <c r="V253">
        <f t="shared" si="46"/>
        <v>2.4380000000000002</v>
      </c>
      <c r="W253">
        <f t="shared" si="47"/>
        <v>1.4354066985645932</v>
      </c>
    </row>
    <row r="254" spans="1:23" x14ac:dyDescent="0.25">
      <c r="A254" s="2">
        <v>252</v>
      </c>
      <c r="B254" s="2">
        <v>251.56100000000001</v>
      </c>
      <c r="C254" s="2">
        <v>2.4889999999999999</v>
      </c>
      <c r="D254" s="2">
        <v>0.193</v>
      </c>
      <c r="E254" s="2">
        <v>239.322</v>
      </c>
      <c r="H254" s="54">
        <f t="shared" si="37"/>
        <v>2.532</v>
      </c>
      <c r="I254" s="54">
        <f t="shared" si="38"/>
        <v>0.30099999999999999</v>
      </c>
      <c r="K254" s="54">
        <f t="shared" si="39"/>
        <v>-4.4999999999999984E-2</v>
      </c>
      <c r="L254" s="54">
        <f t="shared" si="40"/>
        <v>-4.4999999999999984E-2</v>
      </c>
      <c r="M254">
        <f t="shared" si="41"/>
        <v>0.78539816339744828</v>
      </c>
      <c r="N254">
        <f t="shared" si="42"/>
        <v>45</v>
      </c>
      <c r="P254">
        <f>I254/'Shear box'!$F$8</f>
        <v>1.4401913875598086E-2</v>
      </c>
      <c r="Q254">
        <f t="shared" si="43"/>
        <v>209</v>
      </c>
      <c r="R254">
        <f t="shared" si="44"/>
        <v>205.99</v>
      </c>
      <c r="S254">
        <f t="shared" si="48"/>
        <v>1.4401913875598082E-2</v>
      </c>
      <c r="T254">
        <f t="shared" si="45"/>
        <v>0.12173076923076923</v>
      </c>
      <c r="V254">
        <f t="shared" si="46"/>
        <v>2.532</v>
      </c>
      <c r="W254">
        <f t="shared" si="47"/>
        <v>1.4401913875598087</v>
      </c>
    </row>
    <row r="255" spans="1:23" x14ac:dyDescent="0.25">
      <c r="A255" s="2">
        <v>253</v>
      </c>
      <c r="B255" s="2">
        <v>252.56100000000001</v>
      </c>
      <c r="C255" s="2">
        <v>2.4809999999999999</v>
      </c>
      <c r="D255" s="2">
        <v>0.14799999999999999</v>
      </c>
      <c r="E255" s="2">
        <v>237.72651999999999</v>
      </c>
      <c r="H255" s="54">
        <f t="shared" si="37"/>
        <v>2.524</v>
      </c>
      <c r="I255" s="54">
        <f t="shared" si="38"/>
        <v>0.25600000000000001</v>
      </c>
      <c r="K255" s="54">
        <f t="shared" si="39"/>
        <v>-1.3000000000000012E-2</v>
      </c>
      <c r="L255" s="54">
        <f t="shared" si="40"/>
        <v>-1.3000000000000012E-2</v>
      </c>
      <c r="M255">
        <f t="shared" si="41"/>
        <v>0.78539816339744828</v>
      </c>
      <c r="N255">
        <f t="shared" si="42"/>
        <v>45</v>
      </c>
      <c r="P255">
        <f>I255/'Shear box'!$F$8</f>
        <v>1.2248803827751197E-2</v>
      </c>
      <c r="Q255">
        <f t="shared" si="43"/>
        <v>209</v>
      </c>
      <c r="R255">
        <f t="shared" si="44"/>
        <v>206.43999999999997</v>
      </c>
      <c r="S255">
        <f t="shared" si="48"/>
        <v>1.2248803827751398E-2</v>
      </c>
      <c r="T255">
        <f t="shared" si="45"/>
        <v>0.12134615384615384</v>
      </c>
      <c r="V255">
        <f t="shared" si="46"/>
        <v>2.524</v>
      </c>
      <c r="W255">
        <f t="shared" si="47"/>
        <v>1.2248803827751196</v>
      </c>
    </row>
    <row r="256" spans="1:23" x14ac:dyDescent="0.25">
      <c r="A256" s="2">
        <v>260</v>
      </c>
      <c r="B256" s="2">
        <v>259.56099999999998</v>
      </c>
      <c r="C256" s="2">
        <v>2.492</v>
      </c>
      <c r="D256" s="2">
        <v>0.13500000000000001</v>
      </c>
      <c r="E256" s="2">
        <v>240.91748000000001</v>
      </c>
      <c r="H256" s="54">
        <f t="shared" ref="H256:H316" si="49">C256-C$2</f>
        <v>2.5350000000000001</v>
      </c>
      <c r="I256" s="54">
        <f t="shared" ref="I256:I316" si="50">D256-$D$2</f>
        <v>0.24299999999999999</v>
      </c>
      <c r="K256" s="54">
        <f t="shared" si="39"/>
        <v>0</v>
      </c>
      <c r="L256" s="54">
        <f t="shared" si="40"/>
        <v>0</v>
      </c>
      <c r="M256" t="e">
        <f t="shared" si="41"/>
        <v>#DIV/0!</v>
      </c>
      <c r="N256" t="e">
        <f t="shared" si="42"/>
        <v>#DIV/0!</v>
      </c>
      <c r="P256">
        <f>I256/'Shear box'!$F$8</f>
        <v>1.1626794258373206E-2</v>
      </c>
      <c r="Q256">
        <f t="shared" si="43"/>
        <v>209</v>
      </c>
      <c r="R256">
        <f t="shared" si="44"/>
        <v>206.57</v>
      </c>
      <c r="S256">
        <f t="shared" si="48"/>
        <v>1.1626794258373208E-2</v>
      </c>
      <c r="T256">
        <f t="shared" si="45"/>
        <v>0.121875</v>
      </c>
      <c r="V256">
        <f t="shared" si="46"/>
        <v>2.5350000000000001</v>
      </c>
      <c r="W256">
        <f t="shared" si="47"/>
        <v>1.1626794258373205</v>
      </c>
    </row>
    <row r="257" spans="1:23" x14ac:dyDescent="0.25">
      <c r="A257" s="2">
        <v>261</v>
      </c>
      <c r="B257" s="2">
        <v>260.56099999999998</v>
      </c>
      <c r="C257" s="2">
        <v>2.4940000000000002</v>
      </c>
      <c r="D257" s="2">
        <v>0.13500000000000001</v>
      </c>
      <c r="E257" s="2">
        <v>250.49036000000001</v>
      </c>
      <c r="H257" s="54">
        <f t="shared" si="49"/>
        <v>2.5370000000000004</v>
      </c>
      <c r="I257" s="54">
        <f t="shared" si="50"/>
        <v>0.24299999999999999</v>
      </c>
      <c r="K257" s="54">
        <f t="shared" si="39"/>
        <v>0</v>
      </c>
      <c r="L257" s="54">
        <f t="shared" si="40"/>
        <v>0</v>
      </c>
      <c r="M257" t="e">
        <f t="shared" si="41"/>
        <v>#DIV/0!</v>
      </c>
      <c r="N257" t="e">
        <f t="shared" si="42"/>
        <v>#DIV/0!</v>
      </c>
      <c r="P257">
        <f>I257/'Shear box'!$F$8</f>
        <v>1.1626794258373206E-2</v>
      </c>
      <c r="Q257">
        <f t="shared" si="43"/>
        <v>209</v>
      </c>
      <c r="R257">
        <f t="shared" si="44"/>
        <v>206.57</v>
      </c>
      <c r="S257">
        <f t="shared" si="48"/>
        <v>1.1626794258373208E-2</v>
      </c>
      <c r="T257">
        <f t="shared" si="45"/>
        <v>0.12197115384615385</v>
      </c>
      <c r="V257">
        <f t="shared" si="46"/>
        <v>2.5370000000000004</v>
      </c>
      <c r="W257">
        <f t="shared" si="47"/>
        <v>1.1626794258373205</v>
      </c>
    </row>
    <row r="258" spans="1:23" x14ac:dyDescent="0.25">
      <c r="A258" s="2">
        <v>262</v>
      </c>
      <c r="B258" s="2">
        <v>261.56099999999998</v>
      </c>
      <c r="C258" s="2">
        <v>2.4969999999999999</v>
      </c>
      <c r="D258" s="2">
        <v>0.13500000000000001</v>
      </c>
      <c r="E258" s="2">
        <v>258.46776</v>
      </c>
      <c r="H258" s="54">
        <f t="shared" si="49"/>
        <v>2.54</v>
      </c>
      <c r="I258" s="54">
        <f t="shared" si="50"/>
        <v>0.24299999999999999</v>
      </c>
      <c r="K258" s="54">
        <f t="shared" si="39"/>
        <v>0</v>
      </c>
      <c r="L258" s="54">
        <f t="shared" si="40"/>
        <v>0</v>
      </c>
      <c r="M258" t="e">
        <f t="shared" si="41"/>
        <v>#DIV/0!</v>
      </c>
      <c r="N258" t="e">
        <f t="shared" si="42"/>
        <v>#DIV/0!</v>
      </c>
      <c r="P258">
        <f>I258/'Shear box'!$F$8</f>
        <v>1.1626794258373206E-2</v>
      </c>
      <c r="Q258">
        <f t="shared" si="43"/>
        <v>209</v>
      </c>
      <c r="R258">
        <f t="shared" si="44"/>
        <v>206.57</v>
      </c>
      <c r="S258">
        <f t="shared" si="48"/>
        <v>1.1626794258373208E-2</v>
      </c>
      <c r="T258">
        <f t="shared" si="45"/>
        <v>0.12211538461538461</v>
      </c>
      <c r="V258">
        <f t="shared" si="46"/>
        <v>2.54</v>
      </c>
      <c r="W258">
        <f t="shared" si="47"/>
        <v>1.1626794258373205</v>
      </c>
    </row>
    <row r="259" spans="1:23" x14ac:dyDescent="0.25">
      <c r="A259" s="2">
        <v>263</v>
      </c>
      <c r="B259" s="2">
        <v>262.56099999999998</v>
      </c>
      <c r="C259" s="2">
        <v>2.5</v>
      </c>
      <c r="D259" s="2">
        <v>0.13500000000000001</v>
      </c>
      <c r="E259" s="2">
        <v>266.44515999999999</v>
      </c>
      <c r="H259" s="54">
        <f t="shared" si="49"/>
        <v>2.5430000000000001</v>
      </c>
      <c r="I259" s="54">
        <f t="shared" si="50"/>
        <v>0.24299999999999999</v>
      </c>
      <c r="K259" s="54">
        <f t="shared" ref="K259:K322" si="51">I260-I259</f>
        <v>0</v>
      </c>
      <c r="L259" s="54">
        <f t="shared" ref="L259:L322" si="52">I260-I259</f>
        <v>0</v>
      </c>
      <c r="M259" t="e">
        <f t="shared" ref="M259:M322" si="53">ATAN(K259/L259)</f>
        <v>#DIV/0!</v>
      </c>
      <c r="N259" t="e">
        <f t="shared" ref="N259:N322" si="54">M259/PI()*180</f>
        <v>#DIV/0!</v>
      </c>
      <c r="P259">
        <f>I259/'Shear box'!$F$8</f>
        <v>1.1626794258373206E-2</v>
      </c>
      <c r="Q259">
        <f t="shared" ref="Q259:Q322" si="55">(100*100*20.9)/1000</f>
        <v>209</v>
      </c>
      <c r="R259">
        <f t="shared" ref="R259:R322" si="56">(100*100*(20.9-I259))/1000</f>
        <v>206.57</v>
      </c>
      <c r="S259">
        <f t="shared" si="48"/>
        <v>1.1626794258373208E-2</v>
      </c>
      <c r="T259">
        <f t="shared" ref="T259:T322" si="57">H259/20.8</f>
        <v>0.12225961538461538</v>
      </c>
      <c r="V259">
        <f t="shared" ref="V259:V322" si="58">H259/100*100</f>
        <v>2.5430000000000001</v>
      </c>
      <c r="W259">
        <f t="shared" ref="W259:W322" si="59">(I259)/20.9*100</f>
        <v>1.1626794258373205</v>
      </c>
    </row>
    <row r="260" spans="1:23" x14ac:dyDescent="0.25">
      <c r="A260" s="2">
        <v>264</v>
      </c>
      <c r="B260" s="2">
        <v>263.56099999999998</v>
      </c>
      <c r="C260" s="2">
        <v>2.504</v>
      </c>
      <c r="D260" s="2">
        <v>0.13500000000000001</v>
      </c>
      <c r="E260" s="2">
        <v>269.63612000000001</v>
      </c>
      <c r="H260" s="54">
        <f t="shared" si="49"/>
        <v>2.5470000000000002</v>
      </c>
      <c r="I260" s="54">
        <f t="shared" si="50"/>
        <v>0.24299999999999999</v>
      </c>
      <c r="K260" s="54">
        <f t="shared" si="51"/>
        <v>0</v>
      </c>
      <c r="L260" s="54">
        <f t="shared" si="52"/>
        <v>0</v>
      </c>
      <c r="M260" t="e">
        <f t="shared" si="53"/>
        <v>#DIV/0!</v>
      </c>
      <c r="N260" t="e">
        <f t="shared" si="54"/>
        <v>#DIV/0!</v>
      </c>
      <c r="P260">
        <f>I260/'Shear box'!$F$8</f>
        <v>1.1626794258373206E-2</v>
      </c>
      <c r="Q260">
        <f t="shared" si="55"/>
        <v>209</v>
      </c>
      <c r="R260">
        <f t="shared" si="56"/>
        <v>206.57</v>
      </c>
      <c r="S260">
        <f t="shared" si="48"/>
        <v>1.1626794258373208E-2</v>
      </c>
      <c r="T260">
        <f t="shared" si="57"/>
        <v>0.12245192307692308</v>
      </c>
      <c r="V260">
        <f t="shared" si="58"/>
        <v>2.5470000000000002</v>
      </c>
      <c r="W260">
        <f t="shared" si="59"/>
        <v>1.1626794258373205</v>
      </c>
    </row>
    <row r="261" spans="1:23" x14ac:dyDescent="0.25">
      <c r="A261" s="2">
        <v>265</v>
      </c>
      <c r="B261" s="2">
        <v>264.56099999999998</v>
      </c>
      <c r="C261" s="2">
        <v>2.508</v>
      </c>
      <c r="D261" s="2">
        <v>0.13500000000000001</v>
      </c>
      <c r="E261" s="2">
        <v>280.80448000000001</v>
      </c>
      <c r="H261" s="54">
        <f t="shared" si="49"/>
        <v>2.5510000000000002</v>
      </c>
      <c r="I261" s="54">
        <f t="shared" si="50"/>
        <v>0.24299999999999999</v>
      </c>
      <c r="K261" s="54">
        <f t="shared" si="51"/>
        <v>0</v>
      </c>
      <c r="L261" s="54">
        <f t="shared" si="52"/>
        <v>0</v>
      </c>
      <c r="M261" t="e">
        <f t="shared" si="53"/>
        <v>#DIV/0!</v>
      </c>
      <c r="N261" t="e">
        <f t="shared" si="54"/>
        <v>#DIV/0!</v>
      </c>
      <c r="P261">
        <f>I261/'Shear box'!$F$8</f>
        <v>1.1626794258373206E-2</v>
      </c>
      <c r="Q261">
        <f t="shared" si="55"/>
        <v>209</v>
      </c>
      <c r="R261">
        <f t="shared" si="56"/>
        <v>206.57</v>
      </c>
      <c r="S261">
        <f t="shared" si="48"/>
        <v>1.1626794258373208E-2</v>
      </c>
      <c r="T261">
        <f t="shared" si="57"/>
        <v>0.12264423076923077</v>
      </c>
      <c r="V261">
        <f t="shared" si="58"/>
        <v>2.5510000000000002</v>
      </c>
      <c r="W261">
        <f t="shared" si="59"/>
        <v>1.1626794258373205</v>
      </c>
    </row>
    <row r="262" spans="1:23" x14ac:dyDescent="0.25">
      <c r="A262" s="2">
        <v>266</v>
      </c>
      <c r="B262" s="2">
        <v>265.56099999999998</v>
      </c>
      <c r="C262" s="2">
        <v>2.5129999999999999</v>
      </c>
      <c r="D262" s="2">
        <v>0.13500000000000001</v>
      </c>
      <c r="E262" s="2">
        <v>287.18639999999999</v>
      </c>
      <c r="H262" s="54">
        <f t="shared" si="49"/>
        <v>2.556</v>
      </c>
      <c r="I262" s="54">
        <f t="shared" si="50"/>
        <v>0.24299999999999999</v>
      </c>
      <c r="K262" s="54">
        <f t="shared" si="51"/>
        <v>0</v>
      </c>
      <c r="L262" s="54">
        <f t="shared" si="52"/>
        <v>0</v>
      </c>
      <c r="M262" t="e">
        <f t="shared" si="53"/>
        <v>#DIV/0!</v>
      </c>
      <c r="N262" t="e">
        <f t="shared" si="54"/>
        <v>#DIV/0!</v>
      </c>
      <c r="P262">
        <f>I262/'Shear box'!$F$8</f>
        <v>1.1626794258373206E-2</v>
      </c>
      <c r="Q262">
        <f t="shared" si="55"/>
        <v>209</v>
      </c>
      <c r="R262">
        <f t="shared" si="56"/>
        <v>206.57</v>
      </c>
      <c r="S262">
        <f t="shared" si="48"/>
        <v>1.1626794258373208E-2</v>
      </c>
      <c r="T262">
        <f t="shared" si="57"/>
        <v>0.12288461538461538</v>
      </c>
      <c r="V262">
        <f t="shared" si="58"/>
        <v>2.556</v>
      </c>
      <c r="W262">
        <f t="shared" si="59"/>
        <v>1.1626794258373205</v>
      </c>
    </row>
    <row r="263" spans="1:23" x14ac:dyDescent="0.25">
      <c r="A263" s="2">
        <v>267</v>
      </c>
      <c r="B263" s="2">
        <v>266.56099999999998</v>
      </c>
      <c r="C263" s="2">
        <v>2.5169999999999999</v>
      </c>
      <c r="D263" s="2">
        <v>0.13500000000000001</v>
      </c>
      <c r="E263" s="2">
        <v>291.97284000000002</v>
      </c>
      <c r="H263" s="54">
        <f t="shared" si="49"/>
        <v>2.56</v>
      </c>
      <c r="I263" s="54">
        <f t="shared" si="50"/>
        <v>0.24299999999999999</v>
      </c>
      <c r="K263" s="54">
        <f t="shared" si="51"/>
        <v>0</v>
      </c>
      <c r="L263" s="54">
        <f t="shared" si="52"/>
        <v>0</v>
      </c>
      <c r="M263" t="e">
        <f t="shared" si="53"/>
        <v>#DIV/0!</v>
      </c>
      <c r="N263" t="e">
        <f t="shared" si="54"/>
        <v>#DIV/0!</v>
      </c>
      <c r="P263">
        <f>I263/'Shear box'!$F$8</f>
        <v>1.1626794258373206E-2</v>
      </c>
      <c r="Q263">
        <f t="shared" si="55"/>
        <v>209</v>
      </c>
      <c r="R263">
        <f t="shared" si="56"/>
        <v>206.57</v>
      </c>
      <c r="S263">
        <f t="shared" si="48"/>
        <v>1.1626794258373208E-2</v>
      </c>
      <c r="T263">
        <f t="shared" si="57"/>
        <v>0.12307692307692307</v>
      </c>
      <c r="V263">
        <f t="shared" si="58"/>
        <v>2.56</v>
      </c>
      <c r="W263">
        <f t="shared" si="59"/>
        <v>1.1626794258373205</v>
      </c>
    </row>
    <row r="264" spans="1:23" x14ac:dyDescent="0.25">
      <c r="A264" s="2">
        <v>268</v>
      </c>
      <c r="B264" s="2">
        <v>267.56099999999998</v>
      </c>
      <c r="C264" s="2">
        <v>2.5230000000000001</v>
      </c>
      <c r="D264" s="2">
        <v>0.13500000000000001</v>
      </c>
      <c r="E264" s="2">
        <v>299.95024000000001</v>
      </c>
      <c r="H264" s="54">
        <f t="shared" si="49"/>
        <v>2.5660000000000003</v>
      </c>
      <c r="I264" s="54">
        <f t="shared" si="50"/>
        <v>0.24299999999999999</v>
      </c>
      <c r="K264" s="54">
        <f t="shared" si="51"/>
        <v>0</v>
      </c>
      <c r="L264" s="54">
        <f t="shared" si="52"/>
        <v>0</v>
      </c>
      <c r="M264" t="e">
        <f t="shared" si="53"/>
        <v>#DIV/0!</v>
      </c>
      <c r="N264" t="e">
        <f t="shared" si="54"/>
        <v>#DIV/0!</v>
      </c>
      <c r="P264">
        <f>I264/'Shear box'!$F$8</f>
        <v>1.1626794258373206E-2</v>
      </c>
      <c r="Q264">
        <f t="shared" si="55"/>
        <v>209</v>
      </c>
      <c r="R264">
        <f t="shared" si="56"/>
        <v>206.57</v>
      </c>
      <c r="S264">
        <f t="shared" si="48"/>
        <v>1.1626794258373208E-2</v>
      </c>
      <c r="T264">
        <f t="shared" si="57"/>
        <v>0.12336538461538463</v>
      </c>
      <c r="V264">
        <f t="shared" si="58"/>
        <v>2.5660000000000003</v>
      </c>
      <c r="W264">
        <f t="shared" si="59"/>
        <v>1.1626794258373205</v>
      </c>
    </row>
    <row r="265" spans="1:23" x14ac:dyDescent="0.25">
      <c r="A265" s="2">
        <v>269</v>
      </c>
      <c r="B265" s="2">
        <v>268.56099999999998</v>
      </c>
      <c r="C265" s="2">
        <v>2.5270000000000001</v>
      </c>
      <c r="D265" s="2">
        <v>0.13500000000000001</v>
      </c>
      <c r="E265" s="2">
        <v>304.73667999999998</v>
      </c>
      <c r="H265" s="54">
        <f t="shared" si="49"/>
        <v>2.5700000000000003</v>
      </c>
      <c r="I265" s="54">
        <f t="shared" si="50"/>
        <v>0.24299999999999999</v>
      </c>
      <c r="K265" s="54">
        <f t="shared" si="51"/>
        <v>0</v>
      </c>
      <c r="L265" s="54">
        <f t="shared" si="52"/>
        <v>0</v>
      </c>
      <c r="M265" t="e">
        <f t="shared" si="53"/>
        <v>#DIV/0!</v>
      </c>
      <c r="N265" t="e">
        <f t="shared" si="54"/>
        <v>#DIV/0!</v>
      </c>
      <c r="P265">
        <f>I265/'Shear box'!$F$8</f>
        <v>1.1626794258373206E-2</v>
      </c>
      <c r="Q265">
        <f t="shared" si="55"/>
        <v>209</v>
      </c>
      <c r="R265">
        <f t="shared" si="56"/>
        <v>206.57</v>
      </c>
      <c r="S265">
        <f t="shared" si="48"/>
        <v>1.1626794258373208E-2</v>
      </c>
      <c r="T265">
        <f t="shared" si="57"/>
        <v>0.12355769230769231</v>
      </c>
      <c r="V265">
        <f t="shared" si="58"/>
        <v>2.5700000000000003</v>
      </c>
      <c r="W265">
        <f t="shared" si="59"/>
        <v>1.1626794258373205</v>
      </c>
    </row>
    <row r="266" spans="1:23" x14ac:dyDescent="0.25">
      <c r="A266" s="2">
        <v>270</v>
      </c>
      <c r="B266" s="2">
        <v>269.56099999999998</v>
      </c>
      <c r="C266" s="2">
        <v>2.5329999999999999</v>
      </c>
      <c r="D266" s="2">
        <v>0.13500000000000001</v>
      </c>
      <c r="E266" s="2">
        <v>311.11860000000001</v>
      </c>
      <c r="H266" s="54">
        <f t="shared" si="49"/>
        <v>2.5760000000000001</v>
      </c>
      <c r="I266" s="54">
        <f t="shared" si="50"/>
        <v>0.24299999999999999</v>
      </c>
      <c r="K266" s="54">
        <f t="shared" si="51"/>
        <v>0</v>
      </c>
      <c r="L266" s="54">
        <f t="shared" si="52"/>
        <v>0</v>
      </c>
      <c r="M266" t="e">
        <f t="shared" si="53"/>
        <v>#DIV/0!</v>
      </c>
      <c r="N266" t="e">
        <f t="shared" si="54"/>
        <v>#DIV/0!</v>
      </c>
      <c r="P266">
        <f>I266/'Shear box'!$F$8</f>
        <v>1.1626794258373206E-2</v>
      </c>
      <c r="Q266">
        <f t="shared" si="55"/>
        <v>209</v>
      </c>
      <c r="R266">
        <f t="shared" si="56"/>
        <v>206.57</v>
      </c>
      <c r="S266">
        <f t="shared" si="48"/>
        <v>1.1626794258373208E-2</v>
      </c>
      <c r="T266">
        <f t="shared" si="57"/>
        <v>0.12384615384615384</v>
      </c>
      <c r="V266">
        <f t="shared" si="58"/>
        <v>2.5760000000000001</v>
      </c>
      <c r="W266">
        <f t="shared" si="59"/>
        <v>1.1626794258373205</v>
      </c>
    </row>
    <row r="267" spans="1:23" x14ac:dyDescent="0.25">
      <c r="A267" s="2">
        <v>271</v>
      </c>
      <c r="B267" s="2">
        <v>270.56099999999998</v>
      </c>
      <c r="C267" s="2">
        <v>2.54</v>
      </c>
      <c r="D267" s="2">
        <v>0.13500000000000001</v>
      </c>
      <c r="E267" s="2">
        <v>315.90503999999999</v>
      </c>
      <c r="H267" s="54">
        <f t="shared" si="49"/>
        <v>2.5830000000000002</v>
      </c>
      <c r="I267" s="54">
        <f t="shared" si="50"/>
        <v>0.24299999999999999</v>
      </c>
      <c r="K267" s="54">
        <f t="shared" si="51"/>
        <v>0</v>
      </c>
      <c r="L267" s="54">
        <f t="shared" si="52"/>
        <v>0</v>
      </c>
      <c r="M267" t="e">
        <f t="shared" si="53"/>
        <v>#DIV/0!</v>
      </c>
      <c r="N267" t="e">
        <f t="shared" si="54"/>
        <v>#DIV/0!</v>
      </c>
      <c r="P267">
        <f>I267/'Shear box'!$F$8</f>
        <v>1.1626794258373206E-2</v>
      </c>
      <c r="Q267">
        <f t="shared" si="55"/>
        <v>209</v>
      </c>
      <c r="R267">
        <f t="shared" si="56"/>
        <v>206.57</v>
      </c>
      <c r="S267">
        <f t="shared" si="48"/>
        <v>1.1626794258373208E-2</v>
      </c>
      <c r="T267">
        <f t="shared" si="57"/>
        <v>0.12418269230769231</v>
      </c>
      <c r="V267">
        <f t="shared" si="58"/>
        <v>2.5830000000000002</v>
      </c>
      <c r="W267">
        <f t="shared" si="59"/>
        <v>1.1626794258373205</v>
      </c>
    </row>
    <row r="268" spans="1:23" x14ac:dyDescent="0.25">
      <c r="A268" s="2">
        <v>272</v>
      </c>
      <c r="B268" s="2">
        <v>271.56099999999998</v>
      </c>
      <c r="C268" s="2">
        <v>2.5449999999999999</v>
      </c>
      <c r="D268" s="2">
        <v>0.13500000000000001</v>
      </c>
      <c r="E268" s="2">
        <v>319.096</v>
      </c>
      <c r="H268" s="54">
        <f t="shared" si="49"/>
        <v>2.5880000000000001</v>
      </c>
      <c r="I268" s="54">
        <f t="shared" si="50"/>
        <v>0.24299999999999999</v>
      </c>
      <c r="K268" s="54">
        <f t="shared" si="51"/>
        <v>0</v>
      </c>
      <c r="L268" s="54">
        <f t="shared" si="52"/>
        <v>0</v>
      </c>
      <c r="M268" t="e">
        <f t="shared" si="53"/>
        <v>#DIV/0!</v>
      </c>
      <c r="N268" t="e">
        <f t="shared" si="54"/>
        <v>#DIV/0!</v>
      </c>
      <c r="P268">
        <f>I268/'Shear box'!$F$8</f>
        <v>1.1626794258373206E-2</v>
      </c>
      <c r="Q268">
        <f t="shared" si="55"/>
        <v>209</v>
      </c>
      <c r="R268">
        <f t="shared" si="56"/>
        <v>206.57</v>
      </c>
      <c r="S268">
        <f t="shared" si="48"/>
        <v>1.1626794258373208E-2</v>
      </c>
      <c r="T268">
        <f t="shared" si="57"/>
        <v>0.12442307692307693</v>
      </c>
      <c r="V268">
        <f t="shared" si="58"/>
        <v>2.5880000000000001</v>
      </c>
      <c r="W268">
        <f t="shared" si="59"/>
        <v>1.1626794258373205</v>
      </c>
    </row>
    <row r="269" spans="1:23" x14ac:dyDescent="0.25">
      <c r="A269" s="2">
        <v>273</v>
      </c>
      <c r="B269" s="2">
        <v>272.56099999999998</v>
      </c>
      <c r="C269" s="2">
        <v>2.552</v>
      </c>
      <c r="D269" s="2">
        <v>0.13500000000000001</v>
      </c>
      <c r="E269" s="2">
        <v>323.88243999999997</v>
      </c>
      <c r="H269" s="54">
        <f t="shared" si="49"/>
        <v>2.5950000000000002</v>
      </c>
      <c r="I269" s="54">
        <f t="shared" si="50"/>
        <v>0.24299999999999999</v>
      </c>
      <c r="K269" s="54">
        <f t="shared" si="51"/>
        <v>0</v>
      </c>
      <c r="L269" s="54">
        <f t="shared" si="52"/>
        <v>0</v>
      </c>
      <c r="M269" t="e">
        <f t="shared" si="53"/>
        <v>#DIV/0!</v>
      </c>
      <c r="N269" t="e">
        <f t="shared" si="54"/>
        <v>#DIV/0!</v>
      </c>
      <c r="P269">
        <f>I269/'Shear box'!$F$8</f>
        <v>1.1626794258373206E-2</v>
      </c>
      <c r="Q269">
        <f t="shared" si="55"/>
        <v>209</v>
      </c>
      <c r="R269">
        <f t="shared" si="56"/>
        <v>206.57</v>
      </c>
      <c r="S269">
        <f t="shared" si="48"/>
        <v>1.1626794258373208E-2</v>
      </c>
      <c r="T269">
        <f t="shared" si="57"/>
        <v>0.12475961538461539</v>
      </c>
      <c r="V269">
        <f t="shared" si="58"/>
        <v>2.5950000000000002</v>
      </c>
      <c r="W269">
        <f t="shared" si="59"/>
        <v>1.1626794258373205</v>
      </c>
    </row>
    <row r="270" spans="1:23" x14ac:dyDescent="0.25">
      <c r="A270" s="2">
        <v>274</v>
      </c>
      <c r="B270" s="2">
        <v>273.56099999999998</v>
      </c>
      <c r="C270" s="2">
        <v>2.5579999999999998</v>
      </c>
      <c r="D270" s="2">
        <v>0.13500000000000001</v>
      </c>
      <c r="E270" s="2">
        <v>327.07339999999999</v>
      </c>
      <c r="H270" s="54">
        <f t="shared" si="49"/>
        <v>2.601</v>
      </c>
      <c r="I270" s="54">
        <f t="shared" si="50"/>
        <v>0.24299999999999999</v>
      </c>
      <c r="K270" s="54">
        <f t="shared" si="51"/>
        <v>0</v>
      </c>
      <c r="L270" s="54">
        <f t="shared" si="52"/>
        <v>0</v>
      </c>
      <c r="M270" t="e">
        <f t="shared" si="53"/>
        <v>#DIV/0!</v>
      </c>
      <c r="N270" t="e">
        <f t="shared" si="54"/>
        <v>#DIV/0!</v>
      </c>
      <c r="P270">
        <f>I270/'Shear box'!$F$8</f>
        <v>1.1626794258373206E-2</v>
      </c>
      <c r="Q270">
        <f t="shared" si="55"/>
        <v>209</v>
      </c>
      <c r="R270">
        <f t="shared" si="56"/>
        <v>206.57</v>
      </c>
      <c r="S270">
        <f t="shared" si="48"/>
        <v>1.1626794258373208E-2</v>
      </c>
      <c r="T270">
        <f t="shared" si="57"/>
        <v>0.12504807692307693</v>
      </c>
      <c r="V270">
        <f t="shared" si="58"/>
        <v>2.601</v>
      </c>
      <c r="W270">
        <f t="shared" si="59"/>
        <v>1.1626794258373205</v>
      </c>
    </row>
    <row r="271" spans="1:23" x14ac:dyDescent="0.25">
      <c r="A271" s="2">
        <v>275</v>
      </c>
      <c r="B271" s="2">
        <v>274.56099999999998</v>
      </c>
      <c r="C271" s="2">
        <v>2.5659999999999998</v>
      </c>
      <c r="D271" s="2">
        <v>0.13500000000000001</v>
      </c>
      <c r="E271" s="2">
        <v>331.85984000000002</v>
      </c>
      <c r="H271" s="54">
        <f t="shared" si="49"/>
        <v>2.609</v>
      </c>
      <c r="I271" s="54">
        <f t="shared" si="50"/>
        <v>0.24299999999999999</v>
      </c>
      <c r="K271" s="54">
        <f t="shared" si="51"/>
        <v>0</v>
      </c>
      <c r="L271" s="54">
        <f t="shared" si="52"/>
        <v>0</v>
      </c>
      <c r="M271" t="e">
        <f t="shared" si="53"/>
        <v>#DIV/0!</v>
      </c>
      <c r="N271" t="e">
        <f t="shared" si="54"/>
        <v>#DIV/0!</v>
      </c>
      <c r="P271">
        <f>I271/'Shear box'!$F$8</f>
        <v>1.1626794258373206E-2</v>
      </c>
      <c r="Q271">
        <f t="shared" si="55"/>
        <v>209</v>
      </c>
      <c r="R271">
        <f t="shared" si="56"/>
        <v>206.57</v>
      </c>
      <c r="S271">
        <f t="shared" si="48"/>
        <v>1.1626794258373208E-2</v>
      </c>
      <c r="T271">
        <f t="shared" si="57"/>
        <v>0.1254326923076923</v>
      </c>
      <c r="V271">
        <f t="shared" si="58"/>
        <v>2.609</v>
      </c>
      <c r="W271">
        <f t="shared" si="59"/>
        <v>1.1626794258373205</v>
      </c>
    </row>
    <row r="272" spans="1:23" x14ac:dyDescent="0.25">
      <c r="A272" s="2">
        <v>276</v>
      </c>
      <c r="B272" s="2">
        <v>275.56099999999998</v>
      </c>
      <c r="C272" s="2">
        <v>2.573</v>
      </c>
      <c r="D272" s="2">
        <v>0.13500000000000001</v>
      </c>
      <c r="E272" s="2">
        <v>335.05079999999998</v>
      </c>
      <c r="H272" s="54">
        <f t="shared" si="49"/>
        <v>2.6160000000000001</v>
      </c>
      <c r="I272" s="54">
        <f t="shared" si="50"/>
        <v>0.24299999999999999</v>
      </c>
      <c r="K272" s="54">
        <f t="shared" si="51"/>
        <v>1.0000000000000009E-3</v>
      </c>
      <c r="L272" s="54">
        <f t="shared" si="52"/>
        <v>1.0000000000000009E-3</v>
      </c>
      <c r="M272">
        <f t="shared" si="53"/>
        <v>0.78539816339744828</v>
      </c>
      <c r="N272">
        <f t="shared" si="54"/>
        <v>45</v>
      </c>
      <c r="P272">
        <f>I272/'Shear box'!$F$8</f>
        <v>1.1626794258373206E-2</v>
      </c>
      <c r="Q272">
        <f t="shared" si="55"/>
        <v>209</v>
      </c>
      <c r="R272">
        <f t="shared" si="56"/>
        <v>206.57</v>
      </c>
      <c r="S272">
        <f t="shared" si="48"/>
        <v>1.1626794258373208E-2</v>
      </c>
      <c r="T272">
        <f t="shared" si="57"/>
        <v>0.12576923076923077</v>
      </c>
      <c r="V272">
        <f t="shared" si="58"/>
        <v>2.6160000000000001</v>
      </c>
      <c r="W272">
        <f t="shared" si="59"/>
        <v>1.1626794258373205</v>
      </c>
    </row>
    <row r="273" spans="1:23" x14ac:dyDescent="0.25">
      <c r="A273" s="2">
        <v>277</v>
      </c>
      <c r="B273" s="2">
        <v>276.56099999999998</v>
      </c>
      <c r="C273" s="2">
        <v>2.5840000000000001</v>
      </c>
      <c r="D273" s="2">
        <v>0.13600000000000001</v>
      </c>
      <c r="E273" s="2">
        <v>338.24176</v>
      </c>
      <c r="H273" s="54">
        <f t="shared" si="49"/>
        <v>2.6270000000000002</v>
      </c>
      <c r="I273" s="54">
        <f t="shared" si="50"/>
        <v>0.24399999999999999</v>
      </c>
      <c r="K273" s="54">
        <f t="shared" si="51"/>
        <v>0</v>
      </c>
      <c r="L273" s="54">
        <f t="shared" si="52"/>
        <v>0</v>
      </c>
      <c r="M273" t="e">
        <f t="shared" si="53"/>
        <v>#DIV/0!</v>
      </c>
      <c r="N273" t="e">
        <f t="shared" si="54"/>
        <v>#DIV/0!</v>
      </c>
      <c r="P273">
        <f>I273/'Shear box'!$F$8</f>
        <v>1.167464114832536E-2</v>
      </c>
      <c r="Q273">
        <f t="shared" si="55"/>
        <v>209</v>
      </c>
      <c r="R273">
        <f t="shared" si="56"/>
        <v>206.56</v>
      </c>
      <c r="S273">
        <f t="shared" si="48"/>
        <v>1.1674641148325393E-2</v>
      </c>
      <c r="T273">
        <f t="shared" si="57"/>
        <v>0.12629807692307693</v>
      </c>
      <c r="V273">
        <f t="shared" si="58"/>
        <v>2.6270000000000002</v>
      </c>
      <c r="W273">
        <f t="shared" si="59"/>
        <v>1.167464114832536</v>
      </c>
    </row>
    <row r="274" spans="1:23" x14ac:dyDescent="0.25">
      <c r="A274" s="2">
        <v>278</v>
      </c>
      <c r="B274" s="2">
        <v>277.56099999999998</v>
      </c>
      <c r="C274" s="2">
        <v>2.5910000000000002</v>
      </c>
      <c r="D274" s="2">
        <v>0.13600000000000001</v>
      </c>
      <c r="E274" s="2">
        <v>339.83724000000001</v>
      </c>
      <c r="H274" s="54">
        <f t="shared" si="49"/>
        <v>2.6340000000000003</v>
      </c>
      <c r="I274" s="54">
        <f t="shared" si="50"/>
        <v>0.24399999999999999</v>
      </c>
      <c r="K274" s="54">
        <f t="shared" si="51"/>
        <v>0</v>
      </c>
      <c r="L274" s="54">
        <f t="shared" si="52"/>
        <v>0</v>
      </c>
      <c r="M274" t="e">
        <f t="shared" si="53"/>
        <v>#DIV/0!</v>
      </c>
      <c r="N274" t="e">
        <f t="shared" si="54"/>
        <v>#DIV/0!</v>
      </c>
      <c r="P274">
        <f>I274/'Shear box'!$F$8</f>
        <v>1.167464114832536E-2</v>
      </c>
      <c r="Q274">
        <f t="shared" si="55"/>
        <v>209</v>
      </c>
      <c r="R274">
        <f t="shared" si="56"/>
        <v>206.56</v>
      </c>
      <c r="S274">
        <f t="shared" si="48"/>
        <v>1.1674641148325393E-2</v>
      </c>
      <c r="T274">
        <f t="shared" si="57"/>
        <v>0.1266346153846154</v>
      </c>
      <c r="V274">
        <f t="shared" si="58"/>
        <v>2.6340000000000003</v>
      </c>
      <c r="W274">
        <f t="shared" si="59"/>
        <v>1.167464114832536</v>
      </c>
    </row>
    <row r="275" spans="1:23" x14ac:dyDescent="0.25">
      <c r="A275" s="2">
        <v>279</v>
      </c>
      <c r="B275" s="2">
        <v>278.56099999999998</v>
      </c>
      <c r="C275" s="2">
        <v>2.6</v>
      </c>
      <c r="D275" s="2">
        <v>0.13600000000000001</v>
      </c>
      <c r="E275" s="2">
        <v>343.02820000000003</v>
      </c>
      <c r="H275" s="54">
        <f t="shared" si="49"/>
        <v>2.6430000000000002</v>
      </c>
      <c r="I275" s="54">
        <f t="shared" si="50"/>
        <v>0.24399999999999999</v>
      </c>
      <c r="K275" s="54">
        <f t="shared" si="51"/>
        <v>1.0000000000000009E-3</v>
      </c>
      <c r="L275" s="54">
        <f t="shared" si="52"/>
        <v>1.0000000000000009E-3</v>
      </c>
      <c r="M275">
        <f t="shared" si="53"/>
        <v>0.78539816339744828</v>
      </c>
      <c r="N275">
        <f t="shared" si="54"/>
        <v>45</v>
      </c>
      <c r="P275">
        <f>I275/'Shear box'!$F$8</f>
        <v>1.167464114832536E-2</v>
      </c>
      <c r="Q275">
        <f t="shared" si="55"/>
        <v>209</v>
      </c>
      <c r="R275">
        <f t="shared" si="56"/>
        <v>206.56</v>
      </c>
      <c r="S275">
        <f t="shared" ref="S275:S338" si="60">(1-R275/Q275)</f>
        <v>1.1674641148325393E-2</v>
      </c>
      <c r="T275">
        <f t="shared" si="57"/>
        <v>0.1270673076923077</v>
      </c>
      <c r="V275">
        <f t="shared" si="58"/>
        <v>2.6430000000000002</v>
      </c>
      <c r="W275">
        <f t="shared" si="59"/>
        <v>1.167464114832536</v>
      </c>
    </row>
    <row r="276" spans="1:23" x14ac:dyDescent="0.25">
      <c r="A276" s="2">
        <v>280</v>
      </c>
      <c r="B276" s="2">
        <v>279.56099999999998</v>
      </c>
      <c r="C276" s="2">
        <v>2.6070000000000002</v>
      </c>
      <c r="D276" s="2">
        <v>0.13700000000000001</v>
      </c>
      <c r="E276" s="2">
        <v>344.62367999999998</v>
      </c>
      <c r="H276" s="54">
        <f t="shared" si="49"/>
        <v>2.6500000000000004</v>
      </c>
      <c r="I276" s="54">
        <f t="shared" si="50"/>
        <v>0.245</v>
      </c>
      <c r="K276" s="54">
        <f t="shared" si="51"/>
        <v>1.0000000000000009E-3</v>
      </c>
      <c r="L276" s="54">
        <f t="shared" si="52"/>
        <v>1.0000000000000009E-3</v>
      </c>
      <c r="M276">
        <f t="shared" si="53"/>
        <v>0.78539816339744828</v>
      </c>
      <c r="N276">
        <f t="shared" si="54"/>
        <v>45</v>
      </c>
      <c r="P276">
        <f>I276/'Shear box'!$F$8</f>
        <v>1.1722488038277513E-2</v>
      </c>
      <c r="Q276">
        <f t="shared" si="55"/>
        <v>209</v>
      </c>
      <c r="R276">
        <f t="shared" si="56"/>
        <v>206.54999999999998</v>
      </c>
      <c r="S276">
        <f t="shared" si="60"/>
        <v>1.1722488038277579E-2</v>
      </c>
      <c r="T276">
        <f t="shared" si="57"/>
        <v>0.12740384615384617</v>
      </c>
      <c r="V276">
        <f t="shared" si="58"/>
        <v>2.6500000000000004</v>
      </c>
      <c r="W276">
        <f t="shared" si="59"/>
        <v>1.1722488038277512</v>
      </c>
    </row>
    <row r="277" spans="1:23" x14ac:dyDescent="0.25">
      <c r="A277" s="2">
        <v>281</v>
      </c>
      <c r="B277" s="2">
        <v>280.56099999999998</v>
      </c>
      <c r="C277" s="2">
        <v>2.6160000000000001</v>
      </c>
      <c r="D277" s="2">
        <v>0.13800000000000001</v>
      </c>
      <c r="E277" s="2">
        <v>347.81464</v>
      </c>
      <c r="H277" s="54">
        <f t="shared" si="49"/>
        <v>2.6590000000000003</v>
      </c>
      <c r="I277" s="54">
        <f t="shared" si="50"/>
        <v>0.246</v>
      </c>
      <c r="K277" s="54">
        <f t="shared" si="51"/>
        <v>1.0000000000000009E-3</v>
      </c>
      <c r="L277" s="54">
        <f t="shared" si="52"/>
        <v>1.0000000000000009E-3</v>
      </c>
      <c r="M277">
        <f t="shared" si="53"/>
        <v>0.78539816339744828</v>
      </c>
      <c r="N277">
        <f t="shared" si="54"/>
        <v>45</v>
      </c>
      <c r="P277">
        <f>I277/'Shear box'!$F$8</f>
        <v>1.1770334928229665E-2</v>
      </c>
      <c r="Q277">
        <f t="shared" si="55"/>
        <v>209</v>
      </c>
      <c r="R277">
        <f t="shared" si="56"/>
        <v>206.54</v>
      </c>
      <c r="S277">
        <f t="shared" si="60"/>
        <v>1.1770334928229653E-2</v>
      </c>
      <c r="T277">
        <f t="shared" si="57"/>
        <v>0.12783653846153847</v>
      </c>
      <c r="V277">
        <f t="shared" si="58"/>
        <v>2.6590000000000003</v>
      </c>
      <c r="W277">
        <f t="shared" si="59"/>
        <v>1.1770334928229664</v>
      </c>
    </row>
    <row r="278" spans="1:23" x14ac:dyDescent="0.25">
      <c r="A278" s="2">
        <v>282</v>
      </c>
      <c r="B278" s="2">
        <v>281.56099999999998</v>
      </c>
      <c r="C278" s="2">
        <v>2.6240000000000001</v>
      </c>
      <c r="D278" s="2">
        <v>0.13900000000000001</v>
      </c>
      <c r="E278" s="2">
        <v>349.41012000000001</v>
      </c>
      <c r="H278" s="54">
        <f t="shared" si="49"/>
        <v>2.6670000000000003</v>
      </c>
      <c r="I278" s="54">
        <f t="shared" si="50"/>
        <v>0.247</v>
      </c>
      <c r="K278" s="54">
        <f t="shared" si="51"/>
        <v>0</v>
      </c>
      <c r="L278" s="54">
        <f t="shared" si="52"/>
        <v>0</v>
      </c>
      <c r="M278" t="e">
        <f t="shared" si="53"/>
        <v>#DIV/0!</v>
      </c>
      <c r="N278" t="e">
        <f t="shared" si="54"/>
        <v>#DIV/0!</v>
      </c>
      <c r="P278">
        <f>I278/'Shear box'!$F$8</f>
        <v>1.181818181818182E-2</v>
      </c>
      <c r="Q278">
        <f t="shared" si="55"/>
        <v>209</v>
      </c>
      <c r="R278">
        <f t="shared" si="56"/>
        <v>206.53</v>
      </c>
      <c r="S278">
        <f t="shared" si="60"/>
        <v>1.1818181818181839E-2</v>
      </c>
      <c r="T278">
        <f t="shared" si="57"/>
        <v>0.12822115384615385</v>
      </c>
      <c r="V278">
        <f t="shared" si="58"/>
        <v>2.6670000000000003</v>
      </c>
      <c r="W278">
        <f t="shared" si="59"/>
        <v>1.1818181818181819</v>
      </c>
    </row>
    <row r="279" spans="1:23" x14ac:dyDescent="0.25">
      <c r="A279" s="2">
        <v>283</v>
      </c>
      <c r="B279" s="2">
        <v>282.56099999999998</v>
      </c>
      <c r="C279" s="2">
        <v>2.6360000000000001</v>
      </c>
      <c r="D279" s="2">
        <v>0.13900000000000001</v>
      </c>
      <c r="E279" s="2">
        <v>351.00560000000002</v>
      </c>
      <c r="H279" s="54">
        <f t="shared" si="49"/>
        <v>2.6790000000000003</v>
      </c>
      <c r="I279" s="54">
        <f t="shared" si="50"/>
        <v>0.247</v>
      </c>
      <c r="K279" s="54">
        <f t="shared" si="51"/>
        <v>1.0000000000000009E-3</v>
      </c>
      <c r="L279" s="54">
        <f t="shared" si="52"/>
        <v>1.0000000000000009E-3</v>
      </c>
      <c r="M279">
        <f t="shared" si="53"/>
        <v>0.78539816339744828</v>
      </c>
      <c r="N279">
        <f t="shared" si="54"/>
        <v>45</v>
      </c>
      <c r="P279">
        <f>I279/'Shear box'!$F$8</f>
        <v>1.181818181818182E-2</v>
      </c>
      <c r="Q279">
        <f t="shared" si="55"/>
        <v>209</v>
      </c>
      <c r="R279">
        <f t="shared" si="56"/>
        <v>206.53</v>
      </c>
      <c r="S279">
        <f t="shared" si="60"/>
        <v>1.1818181818181839E-2</v>
      </c>
      <c r="T279">
        <f t="shared" si="57"/>
        <v>0.12879807692307693</v>
      </c>
      <c r="V279">
        <f t="shared" si="58"/>
        <v>2.6790000000000003</v>
      </c>
      <c r="W279">
        <f t="shared" si="59"/>
        <v>1.1818181818181819</v>
      </c>
    </row>
    <row r="280" spans="1:23" x14ac:dyDescent="0.25">
      <c r="A280" s="2">
        <v>284</v>
      </c>
      <c r="B280" s="2">
        <v>283.56099999999998</v>
      </c>
      <c r="C280" s="2">
        <v>2.6429999999999998</v>
      </c>
      <c r="D280" s="2">
        <v>0.14000000000000001</v>
      </c>
      <c r="E280" s="2">
        <v>352.60108000000002</v>
      </c>
      <c r="H280" s="54">
        <f t="shared" si="49"/>
        <v>2.6859999999999999</v>
      </c>
      <c r="I280" s="54">
        <f t="shared" si="50"/>
        <v>0.248</v>
      </c>
      <c r="K280" s="54">
        <f t="shared" si="51"/>
        <v>0</v>
      </c>
      <c r="L280" s="54">
        <f t="shared" si="52"/>
        <v>0</v>
      </c>
      <c r="M280" t="e">
        <f t="shared" si="53"/>
        <v>#DIV/0!</v>
      </c>
      <c r="N280" t="e">
        <f t="shared" si="54"/>
        <v>#DIV/0!</v>
      </c>
      <c r="P280">
        <f>I280/'Shear box'!$F$8</f>
        <v>1.1866028708133972E-2</v>
      </c>
      <c r="Q280">
        <f t="shared" si="55"/>
        <v>209</v>
      </c>
      <c r="R280">
        <f t="shared" si="56"/>
        <v>206.51999999999998</v>
      </c>
      <c r="S280">
        <f t="shared" si="60"/>
        <v>1.1866028708134024E-2</v>
      </c>
      <c r="T280">
        <f t="shared" si="57"/>
        <v>0.12913461538461538</v>
      </c>
      <c r="V280">
        <f t="shared" si="58"/>
        <v>2.6859999999999999</v>
      </c>
      <c r="W280">
        <f t="shared" si="59"/>
        <v>1.1866028708133973</v>
      </c>
    </row>
    <row r="281" spans="1:23" x14ac:dyDescent="0.25">
      <c r="A281" s="2">
        <v>285</v>
      </c>
      <c r="B281" s="2">
        <v>284.56099999999998</v>
      </c>
      <c r="C281" s="2">
        <v>2.653</v>
      </c>
      <c r="D281" s="2">
        <v>0.14000000000000001</v>
      </c>
      <c r="E281" s="2">
        <v>354.19655999999998</v>
      </c>
      <c r="H281" s="54">
        <f t="shared" si="49"/>
        <v>2.6960000000000002</v>
      </c>
      <c r="I281" s="54">
        <f t="shared" si="50"/>
        <v>0.248</v>
      </c>
      <c r="K281" s="54">
        <f t="shared" si="51"/>
        <v>2.0000000000000018E-3</v>
      </c>
      <c r="L281" s="54">
        <f t="shared" si="52"/>
        <v>2.0000000000000018E-3</v>
      </c>
      <c r="M281">
        <f t="shared" si="53"/>
        <v>0.78539816339744828</v>
      </c>
      <c r="N281">
        <f t="shared" si="54"/>
        <v>45</v>
      </c>
      <c r="P281">
        <f>I281/'Shear box'!$F$8</f>
        <v>1.1866028708133972E-2</v>
      </c>
      <c r="Q281">
        <f t="shared" si="55"/>
        <v>209</v>
      </c>
      <c r="R281">
        <f t="shared" si="56"/>
        <v>206.51999999999998</v>
      </c>
      <c r="S281">
        <f t="shared" si="60"/>
        <v>1.1866028708134024E-2</v>
      </c>
      <c r="T281">
        <f t="shared" si="57"/>
        <v>0.12961538461538463</v>
      </c>
      <c r="V281">
        <f t="shared" si="58"/>
        <v>2.6960000000000002</v>
      </c>
      <c r="W281">
        <f t="shared" si="59"/>
        <v>1.1866028708133973</v>
      </c>
    </row>
    <row r="282" spans="1:23" x14ac:dyDescent="0.25">
      <c r="A282" s="2">
        <v>286</v>
      </c>
      <c r="B282" s="2">
        <v>285.56099999999998</v>
      </c>
      <c r="C282" s="2">
        <v>2.661</v>
      </c>
      <c r="D282" s="2">
        <v>0.14199999999999999</v>
      </c>
      <c r="E282" s="2">
        <v>354.19655999999998</v>
      </c>
      <c r="H282" s="54">
        <f t="shared" si="49"/>
        <v>2.7040000000000002</v>
      </c>
      <c r="I282" s="54">
        <f t="shared" si="50"/>
        <v>0.25</v>
      </c>
      <c r="K282" s="54">
        <f t="shared" si="51"/>
        <v>1.0000000000000009E-3</v>
      </c>
      <c r="L282" s="54">
        <f t="shared" si="52"/>
        <v>1.0000000000000009E-3</v>
      </c>
      <c r="M282">
        <f t="shared" si="53"/>
        <v>0.78539816339744828</v>
      </c>
      <c r="N282">
        <f t="shared" si="54"/>
        <v>45</v>
      </c>
      <c r="P282">
        <f>I282/'Shear box'!$F$8</f>
        <v>1.1961722488038277E-2</v>
      </c>
      <c r="Q282">
        <f t="shared" si="55"/>
        <v>209</v>
      </c>
      <c r="R282">
        <f t="shared" si="56"/>
        <v>206.5</v>
      </c>
      <c r="S282">
        <f t="shared" si="60"/>
        <v>1.1961722488038284E-2</v>
      </c>
      <c r="T282">
        <f t="shared" si="57"/>
        <v>0.13</v>
      </c>
      <c r="V282">
        <f t="shared" si="58"/>
        <v>2.7040000000000002</v>
      </c>
      <c r="W282">
        <f t="shared" si="59"/>
        <v>1.1961722488038278</v>
      </c>
    </row>
    <row r="283" spans="1:23" x14ac:dyDescent="0.25">
      <c r="A283" s="2">
        <v>287</v>
      </c>
      <c r="B283" s="2">
        <v>286.56099999999998</v>
      </c>
      <c r="C283" s="2">
        <v>2.673</v>
      </c>
      <c r="D283" s="2">
        <v>0.14299999999999999</v>
      </c>
      <c r="E283" s="2">
        <v>355.79203999999999</v>
      </c>
      <c r="H283" s="54">
        <f t="shared" si="49"/>
        <v>2.7160000000000002</v>
      </c>
      <c r="I283" s="54">
        <f t="shared" si="50"/>
        <v>0.251</v>
      </c>
      <c r="K283" s="54">
        <f t="shared" si="51"/>
        <v>0</v>
      </c>
      <c r="L283" s="54">
        <f t="shared" si="52"/>
        <v>0</v>
      </c>
      <c r="M283" t="e">
        <f t="shared" si="53"/>
        <v>#DIV/0!</v>
      </c>
      <c r="N283" t="e">
        <f t="shared" si="54"/>
        <v>#DIV/0!</v>
      </c>
      <c r="P283">
        <f>I283/'Shear box'!$F$8</f>
        <v>1.2009569377990432E-2</v>
      </c>
      <c r="Q283">
        <f t="shared" si="55"/>
        <v>209</v>
      </c>
      <c r="R283">
        <f t="shared" si="56"/>
        <v>206.48999999999998</v>
      </c>
      <c r="S283">
        <f t="shared" si="60"/>
        <v>1.200956937799047E-2</v>
      </c>
      <c r="T283">
        <f t="shared" si="57"/>
        <v>0.13057692307692309</v>
      </c>
      <c r="V283">
        <f t="shared" si="58"/>
        <v>2.7160000000000002</v>
      </c>
      <c r="W283">
        <f t="shared" si="59"/>
        <v>1.2009569377990432</v>
      </c>
    </row>
    <row r="284" spans="1:23" x14ac:dyDescent="0.25">
      <c r="A284" s="2">
        <v>288</v>
      </c>
      <c r="B284" s="2">
        <v>287.56099999999998</v>
      </c>
      <c r="C284" s="2">
        <v>2.681</v>
      </c>
      <c r="D284" s="2">
        <v>0.14299999999999999</v>
      </c>
      <c r="E284" s="2">
        <v>355.79203999999999</v>
      </c>
      <c r="H284" s="54">
        <f t="shared" si="49"/>
        <v>2.7240000000000002</v>
      </c>
      <c r="I284" s="54">
        <f t="shared" si="50"/>
        <v>0.251</v>
      </c>
      <c r="K284" s="54">
        <f t="shared" si="51"/>
        <v>2.0000000000000018E-3</v>
      </c>
      <c r="L284" s="54">
        <f t="shared" si="52"/>
        <v>2.0000000000000018E-3</v>
      </c>
      <c r="M284">
        <f t="shared" si="53"/>
        <v>0.78539816339744828</v>
      </c>
      <c r="N284">
        <f t="shared" si="54"/>
        <v>45</v>
      </c>
      <c r="P284">
        <f>I284/'Shear box'!$F$8</f>
        <v>1.2009569377990432E-2</v>
      </c>
      <c r="Q284">
        <f t="shared" si="55"/>
        <v>209</v>
      </c>
      <c r="R284">
        <f t="shared" si="56"/>
        <v>206.48999999999998</v>
      </c>
      <c r="S284">
        <f t="shared" si="60"/>
        <v>1.200956937799047E-2</v>
      </c>
      <c r="T284">
        <f t="shared" si="57"/>
        <v>0.13096153846153846</v>
      </c>
      <c r="V284">
        <f t="shared" si="58"/>
        <v>2.7240000000000002</v>
      </c>
      <c r="W284">
        <f t="shared" si="59"/>
        <v>1.2009569377990432</v>
      </c>
    </row>
    <row r="285" spans="1:23" x14ac:dyDescent="0.25">
      <c r="A285" s="2">
        <v>289</v>
      </c>
      <c r="B285" s="2">
        <v>288.56099999999998</v>
      </c>
      <c r="C285" s="2">
        <v>2.6930000000000001</v>
      </c>
      <c r="D285" s="2">
        <v>0.14499999999999999</v>
      </c>
      <c r="E285" s="2">
        <v>357.38751999999999</v>
      </c>
      <c r="H285" s="54">
        <f t="shared" si="49"/>
        <v>2.7360000000000002</v>
      </c>
      <c r="I285" s="54">
        <f t="shared" si="50"/>
        <v>0.253</v>
      </c>
      <c r="K285" s="54">
        <f t="shared" si="51"/>
        <v>0</v>
      </c>
      <c r="L285" s="54">
        <f t="shared" si="52"/>
        <v>0</v>
      </c>
      <c r="M285" t="e">
        <f t="shared" si="53"/>
        <v>#DIV/0!</v>
      </c>
      <c r="N285" t="e">
        <f t="shared" si="54"/>
        <v>#DIV/0!</v>
      </c>
      <c r="P285">
        <f>I285/'Shear box'!$F$8</f>
        <v>1.2105263157894737E-2</v>
      </c>
      <c r="Q285">
        <f t="shared" si="55"/>
        <v>209</v>
      </c>
      <c r="R285">
        <f t="shared" si="56"/>
        <v>206.46999999999997</v>
      </c>
      <c r="S285">
        <f t="shared" si="60"/>
        <v>1.2105263157894841E-2</v>
      </c>
      <c r="T285">
        <f t="shared" si="57"/>
        <v>0.13153846153846155</v>
      </c>
      <c r="V285">
        <f t="shared" si="58"/>
        <v>2.7360000000000002</v>
      </c>
      <c r="W285">
        <f t="shared" si="59"/>
        <v>1.2105263157894737</v>
      </c>
    </row>
    <row r="286" spans="1:23" x14ac:dyDescent="0.25">
      <c r="A286" s="2">
        <v>290</v>
      </c>
      <c r="B286" s="2">
        <v>289.56099999999998</v>
      </c>
      <c r="C286" s="2">
        <v>2.7040000000000002</v>
      </c>
      <c r="D286" s="2">
        <v>0.14499999999999999</v>
      </c>
      <c r="E286" s="2">
        <v>358.983</v>
      </c>
      <c r="H286" s="54">
        <f t="shared" si="49"/>
        <v>2.7470000000000003</v>
      </c>
      <c r="I286" s="54">
        <f t="shared" si="50"/>
        <v>0.253</v>
      </c>
      <c r="K286" s="54">
        <f t="shared" si="51"/>
        <v>1.0000000000000009E-3</v>
      </c>
      <c r="L286" s="54">
        <f t="shared" si="52"/>
        <v>1.0000000000000009E-3</v>
      </c>
      <c r="M286">
        <f t="shared" si="53"/>
        <v>0.78539816339744828</v>
      </c>
      <c r="N286">
        <f t="shared" si="54"/>
        <v>45</v>
      </c>
      <c r="P286">
        <f>I286/'Shear box'!$F$8</f>
        <v>1.2105263157894737E-2</v>
      </c>
      <c r="Q286">
        <f t="shared" si="55"/>
        <v>209</v>
      </c>
      <c r="R286">
        <f t="shared" si="56"/>
        <v>206.46999999999997</v>
      </c>
      <c r="S286">
        <f t="shared" si="60"/>
        <v>1.2105263157894841E-2</v>
      </c>
      <c r="T286">
        <f t="shared" si="57"/>
        <v>0.13206730769230771</v>
      </c>
      <c r="V286">
        <f t="shared" si="58"/>
        <v>2.7470000000000003</v>
      </c>
      <c r="W286">
        <f t="shared" si="59"/>
        <v>1.2105263157894737</v>
      </c>
    </row>
    <row r="287" spans="1:23" x14ac:dyDescent="0.25">
      <c r="A287" s="2">
        <v>291</v>
      </c>
      <c r="B287" s="2">
        <v>290.56099999999998</v>
      </c>
      <c r="C287" s="2">
        <v>2.7149999999999999</v>
      </c>
      <c r="D287" s="2">
        <v>0.14599999999999999</v>
      </c>
      <c r="E287" s="2">
        <v>358.983</v>
      </c>
      <c r="H287" s="54">
        <f t="shared" si="49"/>
        <v>2.758</v>
      </c>
      <c r="I287" s="54">
        <f t="shared" si="50"/>
        <v>0.254</v>
      </c>
      <c r="K287" s="54">
        <f t="shared" si="51"/>
        <v>1.0000000000000009E-3</v>
      </c>
      <c r="L287" s="54">
        <f t="shared" si="52"/>
        <v>1.0000000000000009E-3</v>
      </c>
      <c r="M287">
        <f t="shared" si="53"/>
        <v>0.78539816339744828</v>
      </c>
      <c r="N287">
        <f t="shared" si="54"/>
        <v>45</v>
      </c>
      <c r="P287">
        <f>I287/'Shear box'!$F$8</f>
        <v>1.2153110047846891E-2</v>
      </c>
      <c r="Q287">
        <f t="shared" si="55"/>
        <v>209</v>
      </c>
      <c r="R287">
        <f t="shared" si="56"/>
        <v>206.45999999999998</v>
      </c>
      <c r="S287">
        <f t="shared" si="60"/>
        <v>1.2153110047847027E-2</v>
      </c>
      <c r="T287">
        <f t="shared" si="57"/>
        <v>0.13259615384615384</v>
      </c>
      <c r="V287">
        <f t="shared" si="58"/>
        <v>2.758</v>
      </c>
      <c r="W287">
        <f t="shared" si="59"/>
        <v>1.2153110047846891</v>
      </c>
    </row>
    <row r="288" spans="1:23" x14ac:dyDescent="0.25">
      <c r="A288" s="2">
        <v>292</v>
      </c>
      <c r="B288" s="2">
        <v>291.56099999999998</v>
      </c>
      <c r="C288" s="2">
        <v>2.7240000000000002</v>
      </c>
      <c r="D288" s="2">
        <v>0.14699999999999999</v>
      </c>
      <c r="E288" s="2">
        <v>360.57848000000001</v>
      </c>
      <c r="H288" s="54">
        <f t="shared" si="49"/>
        <v>2.7670000000000003</v>
      </c>
      <c r="I288" s="54">
        <f t="shared" si="50"/>
        <v>0.255</v>
      </c>
      <c r="K288" s="54">
        <f t="shared" si="51"/>
        <v>0</v>
      </c>
      <c r="L288" s="54">
        <f t="shared" si="52"/>
        <v>0</v>
      </c>
      <c r="M288" t="e">
        <f t="shared" si="53"/>
        <v>#DIV/0!</v>
      </c>
      <c r="N288" t="e">
        <f t="shared" si="54"/>
        <v>#DIV/0!</v>
      </c>
      <c r="P288">
        <f>I288/'Shear box'!$F$8</f>
        <v>1.2200956937799044E-2</v>
      </c>
      <c r="Q288">
        <f t="shared" si="55"/>
        <v>209</v>
      </c>
      <c r="R288">
        <f t="shared" si="56"/>
        <v>206.45</v>
      </c>
      <c r="S288">
        <f t="shared" si="60"/>
        <v>1.2200956937799101E-2</v>
      </c>
      <c r="T288">
        <f t="shared" si="57"/>
        <v>0.13302884615384616</v>
      </c>
      <c r="V288">
        <f t="shared" si="58"/>
        <v>2.7670000000000003</v>
      </c>
      <c r="W288">
        <f t="shared" si="59"/>
        <v>1.2200956937799043</v>
      </c>
    </row>
    <row r="289" spans="1:23" x14ac:dyDescent="0.25">
      <c r="A289" s="2">
        <v>293</v>
      </c>
      <c r="B289" s="2">
        <v>292.56099999999998</v>
      </c>
      <c r="C289" s="2">
        <v>2.7360000000000002</v>
      </c>
      <c r="D289" s="2">
        <v>0.14699999999999999</v>
      </c>
      <c r="E289" s="2">
        <v>360.57848000000001</v>
      </c>
      <c r="H289" s="56">
        <f t="shared" si="49"/>
        <v>2.7790000000000004</v>
      </c>
      <c r="I289" s="56">
        <f t="shared" si="50"/>
        <v>0.255</v>
      </c>
      <c r="K289" s="54">
        <f t="shared" si="51"/>
        <v>1.0000000000000009E-3</v>
      </c>
      <c r="L289" s="54">
        <f t="shared" si="52"/>
        <v>1.0000000000000009E-3</v>
      </c>
      <c r="M289">
        <f t="shared" si="53"/>
        <v>0.78539816339744828</v>
      </c>
      <c r="N289">
        <f t="shared" si="54"/>
        <v>45</v>
      </c>
      <c r="P289">
        <f>I289/'Shear box'!$F$8</f>
        <v>1.2200956937799044E-2</v>
      </c>
      <c r="Q289">
        <f t="shared" si="55"/>
        <v>209</v>
      </c>
      <c r="R289">
        <f t="shared" si="56"/>
        <v>206.45</v>
      </c>
      <c r="S289">
        <f t="shared" si="60"/>
        <v>1.2200956937799101E-2</v>
      </c>
      <c r="T289">
        <f t="shared" si="57"/>
        <v>0.13360576923076925</v>
      </c>
      <c r="V289">
        <f t="shared" si="58"/>
        <v>2.7790000000000004</v>
      </c>
      <c r="W289">
        <f t="shared" si="59"/>
        <v>1.2200956937799043</v>
      </c>
    </row>
    <row r="290" spans="1:23" x14ac:dyDescent="0.25">
      <c r="A290" s="2">
        <v>294</v>
      </c>
      <c r="B290" s="2">
        <v>293.56099999999998</v>
      </c>
      <c r="C290" s="2">
        <v>2.7440000000000002</v>
      </c>
      <c r="D290" s="2">
        <v>0.14799999999999999</v>
      </c>
      <c r="E290" s="2">
        <v>360.57848000000001</v>
      </c>
      <c r="H290" s="54">
        <f t="shared" si="49"/>
        <v>2.7870000000000004</v>
      </c>
      <c r="I290" s="54">
        <f t="shared" si="50"/>
        <v>0.25600000000000001</v>
      </c>
      <c r="K290" s="54">
        <f t="shared" si="51"/>
        <v>0</v>
      </c>
      <c r="L290" s="54">
        <f t="shared" si="52"/>
        <v>0</v>
      </c>
      <c r="M290" t="e">
        <f t="shared" si="53"/>
        <v>#DIV/0!</v>
      </c>
      <c r="N290" t="e">
        <f t="shared" si="54"/>
        <v>#DIV/0!</v>
      </c>
      <c r="P290">
        <f>I290/'Shear box'!$F$8</f>
        <v>1.2248803827751197E-2</v>
      </c>
      <c r="Q290">
        <f t="shared" si="55"/>
        <v>209</v>
      </c>
      <c r="R290">
        <f t="shared" si="56"/>
        <v>206.43999999999997</v>
      </c>
      <c r="S290">
        <f t="shared" si="60"/>
        <v>1.2248803827751398E-2</v>
      </c>
      <c r="T290">
        <f t="shared" si="57"/>
        <v>0.13399038461538462</v>
      </c>
      <c r="V290">
        <f t="shared" si="58"/>
        <v>2.7870000000000004</v>
      </c>
      <c r="W290">
        <f t="shared" si="59"/>
        <v>1.2248803827751196</v>
      </c>
    </row>
    <row r="291" spans="1:23" x14ac:dyDescent="0.25">
      <c r="A291" s="2">
        <v>295</v>
      </c>
      <c r="B291" s="2">
        <v>294.56099999999998</v>
      </c>
      <c r="C291" s="2">
        <v>2.754</v>
      </c>
      <c r="D291" s="2">
        <v>0.14799999999999999</v>
      </c>
      <c r="E291" s="2">
        <v>362.17396000000002</v>
      </c>
      <c r="H291" s="54">
        <f t="shared" si="49"/>
        <v>2.7970000000000002</v>
      </c>
      <c r="I291" s="54">
        <f t="shared" si="50"/>
        <v>0.25600000000000001</v>
      </c>
      <c r="K291" s="54">
        <f t="shared" si="51"/>
        <v>1.0000000000000009E-3</v>
      </c>
      <c r="L291" s="54">
        <f t="shared" si="52"/>
        <v>1.0000000000000009E-3</v>
      </c>
      <c r="M291">
        <f t="shared" si="53"/>
        <v>0.78539816339744828</v>
      </c>
      <c r="N291">
        <f t="shared" si="54"/>
        <v>45</v>
      </c>
      <c r="P291">
        <f>I291/'Shear box'!$F$8</f>
        <v>1.2248803827751197E-2</v>
      </c>
      <c r="Q291">
        <f t="shared" si="55"/>
        <v>209</v>
      </c>
      <c r="R291">
        <f t="shared" si="56"/>
        <v>206.43999999999997</v>
      </c>
      <c r="S291">
        <f t="shared" si="60"/>
        <v>1.2248803827751398E-2</v>
      </c>
      <c r="T291">
        <f t="shared" si="57"/>
        <v>0.13447115384615385</v>
      </c>
      <c r="V291">
        <f t="shared" si="58"/>
        <v>2.7970000000000002</v>
      </c>
      <c r="W291">
        <f t="shared" si="59"/>
        <v>1.2248803827751196</v>
      </c>
    </row>
    <row r="292" spans="1:23" x14ac:dyDescent="0.25">
      <c r="A292" s="2">
        <v>296</v>
      </c>
      <c r="B292" s="2">
        <v>295.56099999999998</v>
      </c>
      <c r="C292" s="2">
        <v>2.766</v>
      </c>
      <c r="D292" s="2">
        <v>0.14899999999999999</v>
      </c>
      <c r="E292" s="2">
        <v>362.17396000000002</v>
      </c>
      <c r="H292" s="54">
        <f t="shared" si="49"/>
        <v>2.8090000000000002</v>
      </c>
      <c r="I292" s="54">
        <f t="shared" si="50"/>
        <v>0.25700000000000001</v>
      </c>
      <c r="K292" s="54">
        <f t="shared" si="51"/>
        <v>0</v>
      </c>
      <c r="L292" s="54">
        <f t="shared" si="52"/>
        <v>0</v>
      </c>
      <c r="M292" t="e">
        <f t="shared" si="53"/>
        <v>#DIV/0!</v>
      </c>
      <c r="N292" t="e">
        <f t="shared" si="54"/>
        <v>#DIV/0!</v>
      </c>
      <c r="P292">
        <f>I292/'Shear box'!$F$8</f>
        <v>1.2296650717703351E-2</v>
      </c>
      <c r="Q292">
        <f t="shared" si="55"/>
        <v>209</v>
      </c>
      <c r="R292">
        <f t="shared" si="56"/>
        <v>206.42999999999998</v>
      </c>
      <c r="S292">
        <f t="shared" si="60"/>
        <v>1.2296650717703472E-2</v>
      </c>
      <c r="T292">
        <f t="shared" si="57"/>
        <v>0.13504807692307694</v>
      </c>
      <c r="V292">
        <f t="shared" si="58"/>
        <v>2.8090000000000002</v>
      </c>
      <c r="W292">
        <f t="shared" si="59"/>
        <v>1.229665071770335</v>
      </c>
    </row>
    <row r="293" spans="1:23" x14ac:dyDescent="0.25">
      <c r="A293" s="2">
        <v>297</v>
      </c>
      <c r="B293" s="2">
        <v>296.56099999999998</v>
      </c>
      <c r="C293" s="2">
        <v>2.774</v>
      </c>
      <c r="D293" s="2">
        <v>0.14899999999999999</v>
      </c>
      <c r="E293" s="2">
        <v>362.17396000000002</v>
      </c>
      <c r="H293" s="54">
        <f t="shared" si="49"/>
        <v>2.8170000000000002</v>
      </c>
      <c r="I293" s="54">
        <f t="shared" si="50"/>
        <v>0.25700000000000001</v>
      </c>
      <c r="K293" s="54">
        <f t="shared" si="51"/>
        <v>1.0000000000000009E-3</v>
      </c>
      <c r="L293" s="54">
        <f t="shared" si="52"/>
        <v>1.0000000000000009E-3</v>
      </c>
      <c r="M293">
        <f t="shared" si="53"/>
        <v>0.78539816339744828</v>
      </c>
      <c r="N293">
        <f t="shared" si="54"/>
        <v>45</v>
      </c>
      <c r="P293">
        <f>I293/'Shear box'!$F$8</f>
        <v>1.2296650717703351E-2</v>
      </c>
      <c r="Q293">
        <f t="shared" si="55"/>
        <v>209</v>
      </c>
      <c r="R293">
        <f t="shared" si="56"/>
        <v>206.42999999999998</v>
      </c>
      <c r="S293">
        <f t="shared" si="60"/>
        <v>1.2296650717703472E-2</v>
      </c>
      <c r="T293">
        <f t="shared" si="57"/>
        <v>0.13543269230769231</v>
      </c>
      <c r="V293">
        <f t="shared" si="58"/>
        <v>2.8170000000000002</v>
      </c>
      <c r="W293">
        <f t="shared" si="59"/>
        <v>1.229665071770335</v>
      </c>
    </row>
    <row r="294" spans="1:23" x14ac:dyDescent="0.25">
      <c r="A294" s="2">
        <v>298</v>
      </c>
      <c r="B294" s="2">
        <v>297.56099999999998</v>
      </c>
      <c r="C294" s="2">
        <v>2.786</v>
      </c>
      <c r="D294" s="2">
        <v>0.15</v>
      </c>
      <c r="E294" s="2">
        <v>363.76943999999997</v>
      </c>
      <c r="H294" s="54">
        <f t="shared" si="49"/>
        <v>2.8290000000000002</v>
      </c>
      <c r="I294" s="54">
        <f t="shared" si="50"/>
        <v>0.25800000000000001</v>
      </c>
      <c r="K294" s="54">
        <f t="shared" si="51"/>
        <v>1.0000000000000009E-3</v>
      </c>
      <c r="L294" s="54">
        <f t="shared" si="52"/>
        <v>1.0000000000000009E-3</v>
      </c>
      <c r="M294">
        <f t="shared" si="53"/>
        <v>0.78539816339744828</v>
      </c>
      <c r="N294">
        <f t="shared" si="54"/>
        <v>45</v>
      </c>
      <c r="P294">
        <f>I294/'Shear box'!$F$8</f>
        <v>1.2344497607655503E-2</v>
      </c>
      <c r="Q294">
        <f t="shared" si="55"/>
        <v>209</v>
      </c>
      <c r="R294">
        <f t="shared" si="56"/>
        <v>206.42</v>
      </c>
      <c r="S294">
        <f t="shared" si="60"/>
        <v>1.2344497607655547E-2</v>
      </c>
      <c r="T294">
        <f t="shared" si="57"/>
        <v>0.1360096153846154</v>
      </c>
      <c r="V294">
        <f t="shared" si="58"/>
        <v>2.8290000000000002</v>
      </c>
      <c r="W294">
        <f t="shared" si="59"/>
        <v>1.2344497607655502</v>
      </c>
    </row>
    <row r="295" spans="1:23" x14ac:dyDescent="0.25">
      <c r="A295" s="2">
        <v>299</v>
      </c>
      <c r="B295" s="2">
        <v>298.56099999999998</v>
      </c>
      <c r="C295" s="2">
        <v>2.7970000000000002</v>
      </c>
      <c r="D295" s="2">
        <v>0.151</v>
      </c>
      <c r="E295" s="2">
        <v>363.76943999999997</v>
      </c>
      <c r="H295" s="54">
        <f t="shared" si="49"/>
        <v>2.8400000000000003</v>
      </c>
      <c r="I295" s="54">
        <f t="shared" si="50"/>
        <v>0.25900000000000001</v>
      </c>
      <c r="K295" s="54">
        <f t="shared" si="51"/>
        <v>1.0000000000000009E-3</v>
      </c>
      <c r="L295" s="54">
        <f t="shared" si="52"/>
        <v>1.0000000000000009E-3</v>
      </c>
      <c r="M295">
        <f t="shared" si="53"/>
        <v>0.78539816339744828</v>
      </c>
      <c r="N295">
        <f t="shared" si="54"/>
        <v>45</v>
      </c>
      <c r="P295">
        <f>I295/'Shear box'!$F$8</f>
        <v>1.2392344497607656E-2</v>
      </c>
      <c r="Q295">
        <f t="shared" si="55"/>
        <v>209</v>
      </c>
      <c r="R295">
        <f t="shared" si="56"/>
        <v>206.40999999999997</v>
      </c>
      <c r="S295">
        <f t="shared" si="60"/>
        <v>1.2392344497607843E-2</v>
      </c>
      <c r="T295">
        <f t="shared" si="57"/>
        <v>0.13653846153846155</v>
      </c>
      <c r="V295">
        <f t="shared" si="58"/>
        <v>2.8400000000000003</v>
      </c>
      <c r="W295">
        <f t="shared" si="59"/>
        <v>1.2392344497607657</v>
      </c>
    </row>
    <row r="296" spans="1:23" x14ac:dyDescent="0.25">
      <c r="A296" s="2">
        <v>300</v>
      </c>
      <c r="B296" s="2">
        <v>299.56099999999998</v>
      </c>
      <c r="C296" s="2">
        <v>2.806</v>
      </c>
      <c r="D296" s="2">
        <v>0.152</v>
      </c>
      <c r="E296" s="2">
        <v>363.76943999999997</v>
      </c>
      <c r="H296" s="54">
        <f t="shared" si="49"/>
        <v>2.8490000000000002</v>
      </c>
      <c r="I296" s="54">
        <f t="shared" si="50"/>
        <v>0.26</v>
      </c>
      <c r="K296" s="54">
        <f t="shared" si="51"/>
        <v>0</v>
      </c>
      <c r="L296" s="54">
        <f t="shared" si="52"/>
        <v>0</v>
      </c>
      <c r="M296" t="e">
        <f t="shared" si="53"/>
        <v>#DIV/0!</v>
      </c>
      <c r="N296" t="e">
        <f t="shared" si="54"/>
        <v>#DIV/0!</v>
      </c>
      <c r="P296">
        <f>I296/'Shear box'!$F$8</f>
        <v>1.244019138755981E-2</v>
      </c>
      <c r="Q296">
        <f t="shared" si="55"/>
        <v>209</v>
      </c>
      <c r="R296">
        <f t="shared" si="56"/>
        <v>206.39999999999998</v>
      </c>
      <c r="S296">
        <f t="shared" si="60"/>
        <v>1.2440191387559918E-2</v>
      </c>
      <c r="T296">
        <f t="shared" si="57"/>
        <v>0.13697115384615385</v>
      </c>
      <c r="V296">
        <f t="shared" si="58"/>
        <v>2.8490000000000002</v>
      </c>
      <c r="W296">
        <f t="shared" si="59"/>
        <v>1.2440191387559811</v>
      </c>
    </row>
    <row r="297" spans="1:23" x14ac:dyDescent="0.25">
      <c r="A297" s="2">
        <v>301</v>
      </c>
      <c r="B297" s="2">
        <v>300.56099999999998</v>
      </c>
      <c r="C297" s="2">
        <v>2.8159999999999998</v>
      </c>
      <c r="D297" s="2">
        <v>0.152</v>
      </c>
      <c r="E297" s="2">
        <v>365.36491999999998</v>
      </c>
      <c r="H297" s="54">
        <f t="shared" si="49"/>
        <v>2.859</v>
      </c>
      <c r="I297" s="54">
        <f t="shared" si="50"/>
        <v>0.26</v>
      </c>
      <c r="K297" s="54">
        <f t="shared" si="51"/>
        <v>1.0000000000000009E-3</v>
      </c>
      <c r="L297" s="54">
        <f t="shared" si="52"/>
        <v>1.0000000000000009E-3</v>
      </c>
      <c r="M297">
        <f t="shared" si="53"/>
        <v>0.78539816339744828</v>
      </c>
      <c r="N297">
        <f t="shared" si="54"/>
        <v>45</v>
      </c>
      <c r="P297">
        <f>I297/'Shear box'!$F$8</f>
        <v>1.244019138755981E-2</v>
      </c>
      <c r="Q297">
        <f t="shared" si="55"/>
        <v>209</v>
      </c>
      <c r="R297">
        <f t="shared" si="56"/>
        <v>206.39999999999998</v>
      </c>
      <c r="S297">
        <f t="shared" si="60"/>
        <v>1.2440191387559918E-2</v>
      </c>
      <c r="T297">
        <f t="shared" si="57"/>
        <v>0.13745192307692308</v>
      </c>
      <c r="V297">
        <f t="shared" si="58"/>
        <v>2.859</v>
      </c>
      <c r="W297">
        <f t="shared" si="59"/>
        <v>1.2440191387559811</v>
      </c>
    </row>
    <row r="298" spans="1:23" x14ac:dyDescent="0.25">
      <c r="A298" s="2">
        <v>302</v>
      </c>
      <c r="B298" s="2">
        <v>301.56099999999998</v>
      </c>
      <c r="C298" s="2">
        <v>2.8260000000000001</v>
      </c>
      <c r="D298" s="2">
        <v>0.153</v>
      </c>
      <c r="E298" s="2">
        <v>365.36491999999998</v>
      </c>
      <c r="H298" s="54">
        <f t="shared" si="49"/>
        <v>2.8690000000000002</v>
      </c>
      <c r="I298" s="54">
        <f t="shared" si="50"/>
        <v>0.26100000000000001</v>
      </c>
      <c r="K298" s="54">
        <f t="shared" si="51"/>
        <v>1.0000000000000009E-3</v>
      </c>
      <c r="L298" s="54">
        <f t="shared" si="52"/>
        <v>1.0000000000000009E-3</v>
      </c>
      <c r="M298">
        <f t="shared" si="53"/>
        <v>0.78539816339744828</v>
      </c>
      <c r="N298">
        <f t="shared" si="54"/>
        <v>45</v>
      </c>
      <c r="P298">
        <f>I298/'Shear box'!$F$8</f>
        <v>1.2488038277511963E-2</v>
      </c>
      <c r="Q298">
        <f t="shared" si="55"/>
        <v>209</v>
      </c>
      <c r="R298">
        <f t="shared" si="56"/>
        <v>206.39</v>
      </c>
      <c r="S298">
        <f t="shared" si="60"/>
        <v>1.2488038277511992E-2</v>
      </c>
      <c r="T298">
        <f t="shared" si="57"/>
        <v>0.13793269230769231</v>
      </c>
      <c r="V298">
        <f t="shared" si="58"/>
        <v>2.8690000000000002</v>
      </c>
      <c r="W298">
        <f t="shared" si="59"/>
        <v>1.2488038277511964</v>
      </c>
    </row>
    <row r="299" spans="1:23" x14ac:dyDescent="0.25">
      <c r="A299" s="2">
        <v>303</v>
      </c>
      <c r="B299" s="2">
        <v>302.56099999999998</v>
      </c>
      <c r="C299" s="2">
        <v>2.8370000000000002</v>
      </c>
      <c r="D299" s="2">
        <v>0.154</v>
      </c>
      <c r="E299" s="2">
        <v>366.96039999999999</v>
      </c>
      <c r="H299" s="54">
        <f t="shared" si="49"/>
        <v>2.8800000000000003</v>
      </c>
      <c r="I299" s="54">
        <f t="shared" si="50"/>
        <v>0.26200000000000001</v>
      </c>
      <c r="K299" s="54">
        <f t="shared" si="51"/>
        <v>0</v>
      </c>
      <c r="L299" s="54">
        <f t="shared" si="52"/>
        <v>0</v>
      </c>
      <c r="M299" t="e">
        <f t="shared" si="53"/>
        <v>#DIV/0!</v>
      </c>
      <c r="N299" t="e">
        <f t="shared" si="54"/>
        <v>#DIV/0!</v>
      </c>
      <c r="P299">
        <f>I299/'Shear box'!$F$8</f>
        <v>1.2535885167464116E-2</v>
      </c>
      <c r="Q299">
        <f t="shared" si="55"/>
        <v>209</v>
      </c>
      <c r="R299">
        <f t="shared" si="56"/>
        <v>206.37999999999997</v>
      </c>
      <c r="S299">
        <f t="shared" si="60"/>
        <v>1.2535885167464289E-2</v>
      </c>
      <c r="T299">
        <f t="shared" si="57"/>
        <v>0.13846153846153847</v>
      </c>
      <c r="V299">
        <f t="shared" si="58"/>
        <v>2.8800000000000003</v>
      </c>
      <c r="W299">
        <f t="shared" si="59"/>
        <v>1.2535885167464116</v>
      </c>
    </row>
    <row r="300" spans="1:23" x14ac:dyDescent="0.25">
      <c r="A300" s="2">
        <v>304</v>
      </c>
      <c r="B300" s="2">
        <v>303.56099999999998</v>
      </c>
      <c r="C300" s="2">
        <v>2.8450000000000002</v>
      </c>
      <c r="D300" s="2">
        <v>0.154</v>
      </c>
      <c r="E300" s="2">
        <v>366.96039999999999</v>
      </c>
      <c r="H300" s="54">
        <f t="shared" si="49"/>
        <v>2.8880000000000003</v>
      </c>
      <c r="I300" s="54">
        <f t="shared" si="50"/>
        <v>0.26200000000000001</v>
      </c>
      <c r="K300" s="54">
        <f t="shared" si="51"/>
        <v>1.0000000000000009E-3</v>
      </c>
      <c r="L300" s="54">
        <f t="shared" si="52"/>
        <v>1.0000000000000009E-3</v>
      </c>
      <c r="M300">
        <f t="shared" si="53"/>
        <v>0.78539816339744828</v>
      </c>
      <c r="N300">
        <f t="shared" si="54"/>
        <v>45</v>
      </c>
      <c r="P300">
        <f>I300/'Shear box'!$F$8</f>
        <v>1.2535885167464116E-2</v>
      </c>
      <c r="Q300">
        <f t="shared" si="55"/>
        <v>209</v>
      </c>
      <c r="R300">
        <f t="shared" si="56"/>
        <v>206.37999999999997</v>
      </c>
      <c r="S300">
        <f t="shared" si="60"/>
        <v>1.2535885167464289E-2</v>
      </c>
      <c r="T300">
        <f t="shared" si="57"/>
        <v>0.13884615384615387</v>
      </c>
      <c r="V300">
        <f t="shared" si="58"/>
        <v>2.8880000000000003</v>
      </c>
      <c r="W300">
        <f t="shared" si="59"/>
        <v>1.2535885167464116</v>
      </c>
    </row>
    <row r="301" spans="1:23" x14ac:dyDescent="0.25">
      <c r="A301" s="2">
        <v>305</v>
      </c>
      <c r="B301" s="2">
        <v>304.56099999999998</v>
      </c>
      <c r="C301" s="2">
        <v>2.855</v>
      </c>
      <c r="D301" s="2">
        <v>0.155</v>
      </c>
      <c r="E301" s="2">
        <v>368.55588</v>
      </c>
      <c r="H301" s="54">
        <f t="shared" si="49"/>
        <v>2.8980000000000001</v>
      </c>
      <c r="I301" s="54">
        <f t="shared" si="50"/>
        <v>0.26300000000000001</v>
      </c>
      <c r="K301" s="54">
        <f t="shared" si="51"/>
        <v>1.0000000000000009E-3</v>
      </c>
      <c r="L301" s="54">
        <f t="shared" si="52"/>
        <v>1.0000000000000009E-3</v>
      </c>
      <c r="M301">
        <f t="shared" si="53"/>
        <v>0.78539816339744828</v>
      </c>
      <c r="N301">
        <f t="shared" si="54"/>
        <v>45</v>
      </c>
      <c r="P301">
        <f>I301/'Shear box'!$F$8</f>
        <v>1.258373205741627E-2</v>
      </c>
      <c r="Q301">
        <f t="shared" si="55"/>
        <v>209</v>
      </c>
      <c r="R301">
        <f t="shared" si="56"/>
        <v>206.36999999999998</v>
      </c>
      <c r="S301">
        <f t="shared" si="60"/>
        <v>1.2583732057416364E-2</v>
      </c>
      <c r="T301">
        <f t="shared" si="57"/>
        <v>0.13932692307692307</v>
      </c>
      <c r="V301">
        <f t="shared" si="58"/>
        <v>2.8980000000000001</v>
      </c>
      <c r="W301">
        <f t="shared" si="59"/>
        <v>1.258373205741627</v>
      </c>
    </row>
    <row r="302" spans="1:23" x14ac:dyDescent="0.25">
      <c r="A302" s="2">
        <v>306</v>
      </c>
      <c r="B302" s="2">
        <v>305.56099999999998</v>
      </c>
      <c r="C302" s="2">
        <v>2.8650000000000002</v>
      </c>
      <c r="D302" s="2">
        <v>0.156</v>
      </c>
      <c r="E302" s="2">
        <v>368.55588</v>
      </c>
      <c r="H302" s="54">
        <f t="shared" si="49"/>
        <v>2.9080000000000004</v>
      </c>
      <c r="I302" s="54">
        <f t="shared" si="50"/>
        <v>0.26400000000000001</v>
      </c>
      <c r="K302" s="54">
        <f t="shared" si="51"/>
        <v>0</v>
      </c>
      <c r="L302" s="54">
        <f t="shared" si="52"/>
        <v>0</v>
      </c>
      <c r="M302" t="e">
        <f t="shared" si="53"/>
        <v>#DIV/0!</v>
      </c>
      <c r="N302" t="e">
        <f t="shared" si="54"/>
        <v>#DIV/0!</v>
      </c>
      <c r="P302">
        <f>I302/'Shear box'!$F$8</f>
        <v>1.2631578947368423E-2</v>
      </c>
      <c r="Q302">
        <f t="shared" si="55"/>
        <v>209</v>
      </c>
      <c r="R302">
        <f t="shared" si="56"/>
        <v>206.36</v>
      </c>
      <c r="S302">
        <f t="shared" si="60"/>
        <v>1.2631578947368327E-2</v>
      </c>
      <c r="T302">
        <f t="shared" si="57"/>
        <v>0.13980769230769233</v>
      </c>
      <c r="V302">
        <f t="shared" si="58"/>
        <v>2.9080000000000004</v>
      </c>
      <c r="W302">
        <f t="shared" si="59"/>
        <v>1.2631578947368423</v>
      </c>
    </row>
    <row r="303" spans="1:23" x14ac:dyDescent="0.25">
      <c r="A303" s="2">
        <v>307</v>
      </c>
      <c r="B303" s="2">
        <v>306.56099999999998</v>
      </c>
      <c r="C303" s="2">
        <v>2.875</v>
      </c>
      <c r="D303" s="2">
        <v>0.156</v>
      </c>
      <c r="E303" s="2">
        <v>368.55588</v>
      </c>
      <c r="H303" s="54">
        <f t="shared" si="49"/>
        <v>2.9180000000000001</v>
      </c>
      <c r="I303" s="54">
        <f t="shared" si="50"/>
        <v>0.26400000000000001</v>
      </c>
      <c r="K303" s="54">
        <f t="shared" si="51"/>
        <v>1.0000000000000009E-3</v>
      </c>
      <c r="L303" s="54">
        <f t="shared" si="52"/>
        <v>1.0000000000000009E-3</v>
      </c>
      <c r="M303">
        <f t="shared" si="53"/>
        <v>0.78539816339744828</v>
      </c>
      <c r="N303">
        <f t="shared" si="54"/>
        <v>45</v>
      </c>
      <c r="P303">
        <f>I303/'Shear box'!$F$8</f>
        <v>1.2631578947368423E-2</v>
      </c>
      <c r="Q303">
        <f t="shared" si="55"/>
        <v>209</v>
      </c>
      <c r="R303">
        <f t="shared" si="56"/>
        <v>206.36</v>
      </c>
      <c r="S303">
        <f t="shared" si="60"/>
        <v>1.2631578947368327E-2</v>
      </c>
      <c r="T303">
        <f t="shared" si="57"/>
        <v>0.14028846153846153</v>
      </c>
      <c r="V303">
        <f t="shared" si="58"/>
        <v>2.9180000000000001</v>
      </c>
      <c r="W303">
        <f t="shared" si="59"/>
        <v>1.2631578947368423</v>
      </c>
    </row>
    <row r="304" spans="1:23" x14ac:dyDescent="0.25">
      <c r="A304" s="2">
        <v>308</v>
      </c>
      <c r="B304" s="2">
        <v>307.56099999999998</v>
      </c>
      <c r="C304" s="2">
        <v>2.8860000000000001</v>
      </c>
      <c r="D304" s="2">
        <v>0.157</v>
      </c>
      <c r="E304" s="2">
        <v>370.15136000000001</v>
      </c>
      <c r="H304" s="54">
        <f t="shared" si="49"/>
        <v>2.9290000000000003</v>
      </c>
      <c r="I304" s="54">
        <f t="shared" si="50"/>
        <v>0.26500000000000001</v>
      </c>
      <c r="K304" s="54">
        <f t="shared" si="51"/>
        <v>1.0000000000000009E-3</v>
      </c>
      <c r="L304" s="54">
        <f t="shared" si="52"/>
        <v>1.0000000000000009E-3</v>
      </c>
      <c r="M304">
        <f t="shared" si="53"/>
        <v>0.78539816339744828</v>
      </c>
      <c r="N304">
        <f t="shared" si="54"/>
        <v>45</v>
      </c>
      <c r="P304">
        <f>I304/'Shear box'!$F$8</f>
        <v>1.2679425837320575E-2</v>
      </c>
      <c r="Q304">
        <f t="shared" si="55"/>
        <v>209</v>
      </c>
      <c r="R304">
        <f t="shared" si="56"/>
        <v>206.34999999999997</v>
      </c>
      <c r="S304">
        <f t="shared" si="60"/>
        <v>1.2679425837320735E-2</v>
      </c>
      <c r="T304">
        <f t="shared" si="57"/>
        <v>0.14081730769230771</v>
      </c>
      <c r="V304">
        <f t="shared" si="58"/>
        <v>2.9290000000000003</v>
      </c>
      <c r="W304">
        <f t="shared" si="59"/>
        <v>1.2679425837320575</v>
      </c>
    </row>
    <row r="305" spans="1:23" x14ac:dyDescent="0.25">
      <c r="A305" s="2">
        <v>309</v>
      </c>
      <c r="B305" s="2">
        <v>308.56099999999998</v>
      </c>
      <c r="C305" s="2">
        <v>2.895</v>
      </c>
      <c r="D305" s="2">
        <v>0.158</v>
      </c>
      <c r="E305" s="2">
        <v>370.15136000000001</v>
      </c>
      <c r="H305" s="54">
        <f t="shared" si="49"/>
        <v>2.9380000000000002</v>
      </c>
      <c r="I305" s="54">
        <f t="shared" si="50"/>
        <v>0.26600000000000001</v>
      </c>
      <c r="K305" s="54">
        <f t="shared" si="51"/>
        <v>1.0000000000000009E-3</v>
      </c>
      <c r="L305" s="54">
        <f t="shared" si="52"/>
        <v>1.0000000000000009E-3</v>
      </c>
      <c r="M305">
        <f t="shared" si="53"/>
        <v>0.78539816339744828</v>
      </c>
      <c r="N305">
        <f t="shared" si="54"/>
        <v>45</v>
      </c>
      <c r="P305">
        <f>I305/'Shear box'!$F$8</f>
        <v>1.2727272727272729E-2</v>
      </c>
      <c r="Q305">
        <f t="shared" si="55"/>
        <v>209</v>
      </c>
      <c r="R305">
        <f t="shared" si="56"/>
        <v>206.34</v>
      </c>
      <c r="S305">
        <f t="shared" si="60"/>
        <v>1.2727272727272698E-2</v>
      </c>
      <c r="T305">
        <f t="shared" si="57"/>
        <v>0.14125000000000001</v>
      </c>
      <c r="V305">
        <f t="shared" si="58"/>
        <v>2.9380000000000002</v>
      </c>
      <c r="W305">
        <f t="shared" si="59"/>
        <v>1.2727272727272729</v>
      </c>
    </row>
    <row r="306" spans="1:23" x14ac:dyDescent="0.25">
      <c r="A306" s="2">
        <v>310</v>
      </c>
      <c r="B306" s="2">
        <v>309.56099999999998</v>
      </c>
      <c r="C306" s="2">
        <v>2.907</v>
      </c>
      <c r="D306" s="2">
        <v>0.159</v>
      </c>
      <c r="E306" s="2">
        <v>371.74684000000002</v>
      </c>
      <c r="H306" s="54">
        <f t="shared" si="49"/>
        <v>2.95</v>
      </c>
      <c r="I306" s="54">
        <f t="shared" si="50"/>
        <v>0.26700000000000002</v>
      </c>
      <c r="K306" s="54">
        <f t="shared" si="51"/>
        <v>1.0000000000000009E-3</v>
      </c>
      <c r="L306" s="54">
        <f t="shared" si="52"/>
        <v>1.0000000000000009E-3</v>
      </c>
      <c r="M306">
        <f t="shared" si="53"/>
        <v>0.78539816339744828</v>
      </c>
      <c r="N306">
        <f t="shared" si="54"/>
        <v>45</v>
      </c>
      <c r="P306">
        <f>I306/'Shear box'!$F$8</f>
        <v>1.2775119617224882E-2</v>
      </c>
      <c r="Q306">
        <f t="shared" si="55"/>
        <v>209</v>
      </c>
      <c r="R306">
        <f t="shared" si="56"/>
        <v>206.33</v>
      </c>
      <c r="S306">
        <f t="shared" si="60"/>
        <v>1.2775119617224773E-2</v>
      </c>
      <c r="T306">
        <f t="shared" si="57"/>
        <v>0.14182692307692307</v>
      </c>
      <c r="V306">
        <f t="shared" si="58"/>
        <v>2.95</v>
      </c>
      <c r="W306">
        <f t="shared" si="59"/>
        <v>1.2775119617224882</v>
      </c>
    </row>
    <row r="307" spans="1:23" x14ac:dyDescent="0.25">
      <c r="A307" s="2">
        <v>311</v>
      </c>
      <c r="B307" s="2">
        <v>310.56099999999998</v>
      </c>
      <c r="C307" s="2">
        <v>2.9159999999999999</v>
      </c>
      <c r="D307" s="2">
        <v>0.16</v>
      </c>
      <c r="E307" s="2">
        <v>371.74684000000002</v>
      </c>
      <c r="H307" s="54">
        <f t="shared" si="49"/>
        <v>2.9590000000000001</v>
      </c>
      <c r="I307" s="54">
        <f t="shared" si="50"/>
        <v>0.26800000000000002</v>
      </c>
      <c r="K307" s="54">
        <f t="shared" si="51"/>
        <v>1.0000000000000009E-3</v>
      </c>
      <c r="L307" s="54">
        <f t="shared" si="52"/>
        <v>1.0000000000000009E-3</v>
      </c>
      <c r="M307">
        <f t="shared" si="53"/>
        <v>0.78539816339744828</v>
      </c>
      <c r="N307">
        <f t="shared" si="54"/>
        <v>45</v>
      </c>
      <c r="P307">
        <f>I307/'Shear box'!$F$8</f>
        <v>1.2822966507177035E-2</v>
      </c>
      <c r="Q307">
        <f t="shared" si="55"/>
        <v>209</v>
      </c>
      <c r="R307">
        <f t="shared" si="56"/>
        <v>206.31999999999996</v>
      </c>
      <c r="S307">
        <f t="shared" si="60"/>
        <v>1.282296650717718E-2</v>
      </c>
      <c r="T307">
        <f t="shared" si="57"/>
        <v>0.14225961538461537</v>
      </c>
      <c r="V307">
        <f t="shared" si="58"/>
        <v>2.9590000000000001</v>
      </c>
      <c r="W307">
        <f t="shared" si="59"/>
        <v>1.2822966507177034</v>
      </c>
    </row>
    <row r="308" spans="1:23" x14ac:dyDescent="0.25">
      <c r="A308" s="2">
        <v>312</v>
      </c>
      <c r="B308" s="2">
        <v>311.56099999999998</v>
      </c>
      <c r="C308" s="2">
        <v>2.927</v>
      </c>
      <c r="D308" s="2">
        <v>0.161</v>
      </c>
      <c r="E308" s="2">
        <v>371.74684000000002</v>
      </c>
      <c r="H308" s="54">
        <f t="shared" si="49"/>
        <v>2.97</v>
      </c>
      <c r="I308" s="54">
        <f t="shared" si="50"/>
        <v>0.26900000000000002</v>
      </c>
      <c r="K308" s="54">
        <f t="shared" si="51"/>
        <v>0</v>
      </c>
      <c r="L308" s="54">
        <f t="shared" si="52"/>
        <v>0</v>
      </c>
      <c r="M308" t="e">
        <f t="shared" si="53"/>
        <v>#DIV/0!</v>
      </c>
      <c r="N308" t="e">
        <f t="shared" si="54"/>
        <v>#DIV/0!</v>
      </c>
      <c r="P308">
        <f>I308/'Shear box'!$F$8</f>
        <v>1.2870813397129189E-2</v>
      </c>
      <c r="Q308">
        <f t="shared" si="55"/>
        <v>209</v>
      </c>
      <c r="R308">
        <f t="shared" si="56"/>
        <v>206.31</v>
      </c>
      <c r="S308">
        <f t="shared" si="60"/>
        <v>1.2870813397129144E-2</v>
      </c>
      <c r="T308">
        <f t="shared" si="57"/>
        <v>0.14278846153846153</v>
      </c>
      <c r="V308">
        <f t="shared" si="58"/>
        <v>2.97</v>
      </c>
      <c r="W308">
        <f t="shared" si="59"/>
        <v>1.2870813397129188</v>
      </c>
    </row>
    <row r="309" spans="1:23" x14ac:dyDescent="0.25">
      <c r="A309" s="2">
        <v>313</v>
      </c>
      <c r="B309" s="2">
        <v>312.56099999999998</v>
      </c>
      <c r="C309" s="2">
        <v>2.9359999999999999</v>
      </c>
      <c r="D309" s="2">
        <v>0.161</v>
      </c>
      <c r="E309" s="2">
        <v>371.74684000000002</v>
      </c>
      <c r="H309" s="54">
        <f t="shared" si="49"/>
        <v>2.9790000000000001</v>
      </c>
      <c r="I309" s="54">
        <f t="shared" si="50"/>
        <v>0.26900000000000002</v>
      </c>
      <c r="K309" s="54">
        <f t="shared" si="51"/>
        <v>1.0000000000000009E-3</v>
      </c>
      <c r="L309" s="54">
        <f t="shared" si="52"/>
        <v>1.0000000000000009E-3</v>
      </c>
      <c r="M309">
        <f t="shared" si="53"/>
        <v>0.78539816339744828</v>
      </c>
      <c r="N309">
        <f t="shared" si="54"/>
        <v>45</v>
      </c>
      <c r="P309">
        <f>I309/'Shear box'!$F$8</f>
        <v>1.2870813397129189E-2</v>
      </c>
      <c r="Q309">
        <f t="shared" si="55"/>
        <v>209</v>
      </c>
      <c r="R309">
        <f t="shared" si="56"/>
        <v>206.31</v>
      </c>
      <c r="S309">
        <f t="shared" si="60"/>
        <v>1.2870813397129144E-2</v>
      </c>
      <c r="T309">
        <f t="shared" si="57"/>
        <v>0.14322115384615386</v>
      </c>
      <c r="V309">
        <f t="shared" si="58"/>
        <v>2.9790000000000001</v>
      </c>
      <c r="W309">
        <f t="shared" si="59"/>
        <v>1.2870813397129188</v>
      </c>
    </row>
    <row r="310" spans="1:23" x14ac:dyDescent="0.25">
      <c r="A310" s="2">
        <v>314</v>
      </c>
      <c r="B310" s="2">
        <v>313.56099999999998</v>
      </c>
      <c r="C310" s="2">
        <v>2.948</v>
      </c>
      <c r="D310" s="2">
        <v>0.16200000000000001</v>
      </c>
      <c r="E310" s="2">
        <v>373.34231999999997</v>
      </c>
      <c r="H310" s="54">
        <f t="shared" si="49"/>
        <v>2.9910000000000001</v>
      </c>
      <c r="I310" s="54">
        <f t="shared" si="50"/>
        <v>0.27</v>
      </c>
      <c r="K310" s="54">
        <f t="shared" si="51"/>
        <v>0</v>
      </c>
      <c r="L310" s="54">
        <f t="shared" si="52"/>
        <v>0</v>
      </c>
      <c r="M310" t="e">
        <f t="shared" si="53"/>
        <v>#DIV/0!</v>
      </c>
      <c r="N310" t="e">
        <f t="shared" si="54"/>
        <v>#DIV/0!</v>
      </c>
      <c r="P310">
        <f>I310/'Shear box'!$F$8</f>
        <v>1.2918660287081342E-2</v>
      </c>
      <c r="Q310">
        <f t="shared" si="55"/>
        <v>209</v>
      </c>
      <c r="R310">
        <f t="shared" si="56"/>
        <v>206.3</v>
      </c>
      <c r="S310">
        <f t="shared" si="60"/>
        <v>1.2918660287081329E-2</v>
      </c>
      <c r="T310">
        <f t="shared" si="57"/>
        <v>0.14379807692307692</v>
      </c>
      <c r="V310">
        <f t="shared" si="58"/>
        <v>2.9910000000000001</v>
      </c>
      <c r="W310">
        <f t="shared" si="59"/>
        <v>1.2918660287081341</v>
      </c>
    </row>
    <row r="311" spans="1:23" x14ac:dyDescent="0.25">
      <c r="A311" s="2">
        <v>315</v>
      </c>
      <c r="B311" s="2">
        <v>314.56099999999998</v>
      </c>
      <c r="C311" s="2">
        <v>2.96</v>
      </c>
      <c r="D311" s="2">
        <v>0.16200000000000001</v>
      </c>
      <c r="E311" s="2">
        <v>373.34231999999997</v>
      </c>
      <c r="H311" s="54">
        <f t="shared" si="49"/>
        <v>3.0030000000000001</v>
      </c>
      <c r="I311" s="54">
        <f t="shared" si="50"/>
        <v>0.27</v>
      </c>
      <c r="K311" s="54">
        <f t="shared" si="51"/>
        <v>1.0000000000000009E-3</v>
      </c>
      <c r="L311" s="54">
        <f t="shared" si="52"/>
        <v>1.0000000000000009E-3</v>
      </c>
      <c r="M311">
        <f t="shared" si="53"/>
        <v>0.78539816339744828</v>
      </c>
      <c r="N311">
        <f t="shared" si="54"/>
        <v>45</v>
      </c>
      <c r="P311">
        <f>I311/'Shear box'!$F$8</f>
        <v>1.2918660287081342E-2</v>
      </c>
      <c r="Q311">
        <f t="shared" si="55"/>
        <v>209</v>
      </c>
      <c r="R311">
        <f t="shared" si="56"/>
        <v>206.3</v>
      </c>
      <c r="S311">
        <f t="shared" si="60"/>
        <v>1.2918660287081329E-2</v>
      </c>
      <c r="T311">
        <f t="shared" si="57"/>
        <v>0.144375</v>
      </c>
      <c r="V311">
        <f t="shared" si="58"/>
        <v>3.0030000000000001</v>
      </c>
      <c r="W311">
        <f t="shared" si="59"/>
        <v>1.2918660287081341</v>
      </c>
    </row>
    <row r="312" spans="1:23" x14ac:dyDescent="0.25">
      <c r="A312" s="2">
        <v>316</v>
      </c>
      <c r="B312" s="2">
        <v>315.56099999999998</v>
      </c>
      <c r="C312" s="2">
        <v>2.9689999999999999</v>
      </c>
      <c r="D312" s="2">
        <v>0.16300000000000001</v>
      </c>
      <c r="E312" s="2">
        <v>373.34231999999997</v>
      </c>
      <c r="H312" s="54">
        <f t="shared" si="49"/>
        <v>3.012</v>
      </c>
      <c r="I312" s="54">
        <f t="shared" si="50"/>
        <v>0.27100000000000002</v>
      </c>
      <c r="K312" s="54">
        <f t="shared" si="51"/>
        <v>1.0000000000000009E-3</v>
      </c>
      <c r="L312" s="54">
        <f t="shared" si="52"/>
        <v>1.0000000000000009E-3</v>
      </c>
      <c r="M312">
        <f t="shared" si="53"/>
        <v>0.78539816339744828</v>
      </c>
      <c r="N312">
        <f t="shared" si="54"/>
        <v>45</v>
      </c>
      <c r="P312">
        <f>I312/'Shear box'!$F$8</f>
        <v>1.2966507177033494E-2</v>
      </c>
      <c r="Q312">
        <f t="shared" si="55"/>
        <v>209</v>
      </c>
      <c r="R312">
        <f t="shared" si="56"/>
        <v>206.28999999999996</v>
      </c>
      <c r="S312">
        <f t="shared" si="60"/>
        <v>1.2966507177033626E-2</v>
      </c>
      <c r="T312">
        <f t="shared" si="57"/>
        <v>0.1448076923076923</v>
      </c>
      <c r="V312">
        <f t="shared" si="58"/>
        <v>3.012</v>
      </c>
      <c r="W312">
        <f t="shared" si="59"/>
        <v>1.2966507177033495</v>
      </c>
    </row>
    <row r="313" spans="1:23" x14ac:dyDescent="0.25">
      <c r="A313" s="2">
        <v>317</v>
      </c>
      <c r="B313" s="2">
        <v>316.56099999999998</v>
      </c>
      <c r="C313" s="2">
        <v>2.9790000000000001</v>
      </c>
      <c r="D313" s="2">
        <v>0.16400000000000001</v>
      </c>
      <c r="E313" s="2">
        <v>373.34231999999997</v>
      </c>
      <c r="H313" s="54">
        <f t="shared" si="49"/>
        <v>3.0220000000000002</v>
      </c>
      <c r="I313" s="54">
        <f t="shared" si="50"/>
        <v>0.27200000000000002</v>
      </c>
      <c r="K313" s="54">
        <f t="shared" si="51"/>
        <v>1.0000000000000009E-3</v>
      </c>
      <c r="L313" s="54">
        <f t="shared" si="52"/>
        <v>1.0000000000000009E-3</v>
      </c>
      <c r="M313">
        <f t="shared" si="53"/>
        <v>0.78539816339744828</v>
      </c>
      <c r="N313">
        <f t="shared" si="54"/>
        <v>45</v>
      </c>
      <c r="P313">
        <f>I313/'Shear box'!$F$8</f>
        <v>1.3014354066985648E-2</v>
      </c>
      <c r="Q313">
        <f t="shared" si="55"/>
        <v>209</v>
      </c>
      <c r="R313">
        <f t="shared" si="56"/>
        <v>206.28</v>
      </c>
      <c r="S313">
        <f t="shared" si="60"/>
        <v>1.3014354066985589E-2</v>
      </c>
      <c r="T313">
        <f t="shared" si="57"/>
        <v>0.14528846153846153</v>
      </c>
      <c r="V313">
        <f t="shared" si="58"/>
        <v>3.0220000000000002</v>
      </c>
      <c r="W313">
        <f t="shared" si="59"/>
        <v>1.3014354066985649</v>
      </c>
    </row>
    <row r="314" spans="1:23" x14ac:dyDescent="0.25">
      <c r="A314" s="2">
        <v>318</v>
      </c>
      <c r="B314" s="2">
        <v>317.56099999999998</v>
      </c>
      <c r="C314" s="2">
        <v>2.9910000000000001</v>
      </c>
      <c r="D314" s="2">
        <v>0.16500000000000001</v>
      </c>
      <c r="E314" s="2">
        <v>373.34231999999997</v>
      </c>
      <c r="H314" s="54">
        <f t="shared" si="49"/>
        <v>3.0340000000000003</v>
      </c>
      <c r="I314" s="54">
        <f t="shared" si="50"/>
        <v>0.27300000000000002</v>
      </c>
      <c r="K314" s="54">
        <f t="shared" si="51"/>
        <v>1.0000000000000009E-3</v>
      </c>
      <c r="L314" s="54">
        <f t="shared" si="52"/>
        <v>1.0000000000000009E-3</v>
      </c>
      <c r="M314">
        <f t="shared" si="53"/>
        <v>0.78539816339744828</v>
      </c>
      <c r="N314">
        <f t="shared" si="54"/>
        <v>45</v>
      </c>
      <c r="P314">
        <f>I314/'Shear box'!$F$8</f>
        <v>1.3062200956937801E-2</v>
      </c>
      <c r="Q314">
        <f t="shared" si="55"/>
        <v>209</v>
      </c>
      <c r="R314">
        <f t="shared" si="56"/>
        <v>206.27</v>
      </c>
      <c r="S314">
        <f t="shared" si="60"/>
        <v>1.3062200956937775E-2</v>
      </c>
      <c r="T314">
        <f t="shared" si="57"/>
        <v>0.14586538461538462</v>
      </c>
      <c r="V314">
        <f t="shared" si="58"/>
        <v>3.0340000000000003</v>
      </c>
      <c r="W314">
        <f t="shared" si="59"/>
        <v>1.3062200956937802</v>
      </c>
    </row>
    <row r="315" spans="1:23" x14ac:dyDescent="0.25">
      <c r="A315" s="2">
        <v>319</v>
      </c>
      <c r="B315" s="2">
        <v>318.56099999999998</v>
      </c>
      <c r="C315" s="2">
        <v>3.0009999999999999</v>
      </c>
      <c r="D315" s="2">
        <v>0.16600000000000001</v>
      </c>
      <c r="E315" s="2">
        <v>373.34231999999997</v>
      </c>
      <c r="H315" s="54">
        <f t="shared" si="49"/>
        <v>3.044</v>
      </c>
      <c r="I315" s="54">
        <f t="shared" si="50"/>
        <v>0.27400000000000002</v>
      </c>
      <c r="K315" s="54">
        <f t="shared" si="51"/>
        <v>1.0000000000000009E-3</v>
      </c>
      <c r="L315" s="54">
        <f t="shared" si="52"/>
        <v>1.0000000000000009E-3</v>
      </c>
      <c r="M315">
        <f t="shared" si="53"/>
        <v>0.78539816339744828</v>
      </c>
      <c r="N315">
        <f t="shared" si="54"/>
        <v>45</v>
      </c>
      <c r="P315">
        <f>I315/'Shear box'!$F$8</f>
        <v>1.3110047846889954E-2</v>
      </c>
      <c r="Q315">
        <f t="shared" si="55"/>
        <v>209</v>
      </c>
      <c r="R315">
        <f t="shared" si="56"/>
        <v>206.25999999999996</v>
      </c>
      <c r="S315">
        <f t="shared" si="60"/>
        <v>1.3110047846890183E-2</v>
      </c>
      <c r="T315">
        <f t="shared" si="57"/>
        <v>0.14634615384615385</v>
      </c>
      <c r="V315">
        <f t="shared" si="58"/>
        <v>3.044</v>
      </c>
      <c r="W315">
        <f t="shared" si="59"/>
        <v>1.3110047846889954</v>
      </c>
    </row>
    <row r="316" spans="1:23" x14ac:dyDescent="0.25">
      <c r="A316" s="2">
        <v>320</v>
      </c>
      <c r="B316" s="2">
        <v>319.56099999999998</v>
      </c>
      <c r="C316" s="2">
        <v>3.0110000000000001</v>
      </c>
      <c r="D316" s="2">
        <v>0.16700000000000001</v>
      </c>
      <c r="E316" s="2">
        <v>373.34231999999997</v>
      </c>
      <c r="H316" s="54">
        <f t="shared" si="49"/>
        <v>3.0540000000000003</v>
      </c>
      <c r="I316" s="54">
        <f t="shared" si="50"/>
        <v>0.27500000000000002</v>
      </c>
      <c r="K316" s="54">
        <f t="shared" si="51"/>
        <v>1.0000000000000009E-3</v>
      </c>
      <c r="L316" s="54">
        <f t="shared" si="52"/>
        <v>1.0000000000000009E-3</v>
      </c>
      <c r="M316">
        <f t="shared" si="53"/>
        <v>0.78539816339744828</v>
      </c>
      <c r="N316">
        <f t="shared" si="54"/>
        <v>45</v>
      </c>
      <c r="P316">
        <f>I316/'Shear box'!$F$8</f>
        <v>1.3157894736842108E-2</v>
      </c>
      <c r="Q316">
        <f t="shared" si="55"/>
        <v>209</v>
      </c>
      <c r="R316">
        <f t="shared" si="56"/>
        <v>206.25</v>
      </c>
      <c r="S316">
        <f t="shared" si="60"/>
        <v>1.3157894736842146E-2</v>
      </c>
      <c r="T316">
        <f t="shared" si="57"/>
        <v>0.14682692307692308</v>
      </c>
      <c r="V316">
        <f t="shared" si="58"/>
        <v>3.0540000000000003</v>
      </c>
      <c r="W316">
        <f t="shared" si="59"/>
        <v>1.3157894736842108</v>
      </c>
    </row>
    <row r="317" spans="1:23" x14ac:dyDescent="0.25">
      <c r="A317" s="2">
        <v>321</v>
      </c>
      <c r="B317" s="2">
        <v>320.56099999999998</v>
      </c>
      <c r="C317" s="2">
        <v>3.0219999999999998</v>
      </c>
      <c r="D317" s="2">
        <v>0.16800000000000001</v>
      </c>
      <c r="E317" s="2">
        <v>373.34231999999997</v>
      </c>
      <c r="H317" s="54">
        <f t="shared" ref="H317:H380" si="61">C317-C$2</f>
        <v>3.0649999999999999</v>
      </c>
      <c r="I317" s="54">
        <f t="shared" ref="I317:I380" si="62">D317-$D$2</f>
        <v>0.27600000000000002</v>
      </c>
      <c r="K317" s="54">
        <f t="shared" si="51"/>
        <v>1.0000000000000009E-3</v>
      </c>
      <c r="L317" s="54">
        <f t="shared" si="52"/>
        <v>1.0000000000000009E-3</v>
      </c>
      <c r="M317">
        <f t="shared" si="53"/>
        <v>0.78539816339744828</v>
      </c>
      <c r="N317">
        <f t="shared" si="54"/>
        <v>45</v>
      </c>
      <c r="P317">
        <f>I317/'Shear box'!$F$8</f>
        <v>1.3205741626794261E-2</v>
      </c>
      <c r="Q317">
        <f t="shared" si="55"/>
        <v>209</v>
      </c>
      <c r="R317">
        <f t="shared" si="56"/>
        <v>206.24</v>
      </c>
      <c r="S317">
        <f t="shared" si="60"/>
        <v>1.3205741626794221E-2</v>
      </c>
      <c r="T317">
        <f t="shared" si="57"/>
        <v>0.14735576923076923</v>
      </c>
      <c r="V317">
        <f t="shared" si="58"/>
        <v>3.0649999999999999</v>
      </c>
      <c r="W317">
        <f t="shared" si="59"/>
        <v>1.3205741626794261</v>
      </c>
    </row>
    <row r="318" spans="1:23" x14ac:dyDescent="0.25">
      <c r="A318" s="2">
        <v>322</v>
      </c>
      <c r="B318" s="2">
        <v>321.56099999999998</v>
      </c>
      <c r="C318" s="2">
        <v>3.0339999999999998</v>
      </c>
      <c r="D318" s="2">
        <v>0.16900000000000001</v>
      </c>
      <c r="E318" s="2">
        <v>373.34231999999997</v>
      </c>
      <c r="H318" s="54">
        <f t="shared" si="61"/>
        <v>3.077</v>
      </c>
      <c r="I318" s="54">
        <f t="shared" si="62"/>
        <v>0.27700000000000002</v>
      </c>
      <c r="K318" s="54">
        <f t="shared" si="51"/>
        <v>0</v>
      </c>
      <c r="L318" s="54">
        <f t="shared" si="52"/>
        <v>0</v>
      </c>
      <c r="M318" t="e">
        <f t="shared" si="53"/>
        <v>#DIV/0!</v>
      </c>
      <c r="N318" t="e">
        <f t="shared" si="54"/>
        <v>#DIV/0!</v>
      </c>
      <c r="P318">
        <f>I318/'Shear box'!$F$8</f>
        <v>1.3253588516746413E-2</v>
      </c>
      <c r="Q318">
        <f t="shared" si="55"/>
        <v>209</v>
      </c>
      <c r="R318">
        <f t="shared" si="56"/>
        <v>206.22999999999996</v>
      </c>
      <c r="S318">
        <f t="shared" si="60"/>
        <v>1.3253588516746628E-2</v>
      </c>
      <c r="T318">
        <f t="shared" si="57"/>
        <v>0.14793269230769229</v>
      </c>
      <c r="V318">
        <f t="shared" si="58"/>
        <v>3.077</v>
      </c>
      <c r="W318">
        <f t="shared" si="59"/>
        <v>1.3253588516746413</v>
      </c>
    </row>
    <row r="319" spans="1:23" x14ac:dyDescent="0.25">
      <c r="A319" s="2">
        <v>323</v>
      </c>
      <c r="B319" s="2">
        <v>322.56099999999998</v>
      </c>
      <c r="C319" s="2">
        <v>3.0449999999999999</v>
      </c>
      <c r="D319" s="2">
        <v>0.16900000000000001</v>
      </c>
      <c r="E319" s="2">
        <v>373.34231999999997</v>
      </c>
      <c r="H319" s="54">
        <f t="shared" si="61"/>
        <v>3.0880000000000001</v>
      </c>
      <c r="I319" s="54">
        <f t="shared" si="62"/>
        <v>0.27700000000000002</v>
      </c>
      <c r="K319" s="54">
        <f t="shared" si="51"/>
        <v>1.0000000000000009E-3</v>
      </c>
      <c r="L319" s="54">
        <f t="shared" si="52"/>
        <v>1.0000000000000009E-3</v>
      </c>
      <c r="M319">
        <f t="shared" si="53"/>
        <v>0.78539816339744828</v>
      </c>
      <c r="N319">
        <f t="shared" si="54"/>
        <v>45</v>
      </c>
      <c r="P319">
        <f>I319/'Shear box'!$F$8</f>
        <v>1.3253588516746413E-2</v>
      </c>
      <c r="Q319">
        <f t="shared" si="55"/>
        <v>209</v>
      </c>
      <c r="R319">
        <f t="shared" si="56"/>
        <v>206.22999999999996</v>
      </c>
      <c r="S319">
        <f t="shared" si="60"/>
        <v>1.3253588516746628E-2</v>
      </c>
      <c r="T319">
        <f t="shared" si="57"/>
        <v>0.14846153846153845</v>
      </c>
      <c r="V319">
        <f t="shared" si="58"/>
        <v>3.0880000000000001</v>
      </c>
      <c r="W319">
        <f t="shared" si="59"/>
        <v>1.3253588516746413</v>
      </c>
    </row>
    <row r="320" spans="1:23" x14ac:dyDescent="0.25">
      <c r="A320" s="2">
        <v>324</v>
      </c>
      <c r="B320" s="2">
        <v>323.56099999999998</v>
      </c>
      <c r="C320" s="2">
        <v>3.056</v>
      </c>
      <c r="D320" s="2">
        <v>0.17</v>
      </c>
      <c r="E320" s="2">
        <v>373.34231999999997</v>
      </c>
      <c r="H320" s="54">
        <f t="shared" si="61"/>
        <v>3.0990000000000002</v>
      </c>
      <c r="I320" s="54">
        <f t="shared" si="62"/>
        <v>0.27800000000000002</v>
      </c>
      <c r="K320" s="54">
        <f t="shared" si="51"/>
        <v>1.0000000000000009E-3</v>
      </c>
      <c r="L320" s="54">
        <f t="shared" si="52"/>
        <v>1.0000000000000009E-3</v>
      </c>
      <c r="M320">
        <f t="shared" si="53"/>
        <v>0.78539816339744828</v>
      </c>
      <c r="N320">
        <f t="shared" si="54"/>
        <v>45</v>
      </c>
      <c r="P320">
        <f>I320/'Shear box'!$F$8</f>
        <v>1.3301435406698568E-2</v>
      </c>
      <c r="Q320">
        <f t="shared" si="55"/>
        <v>209</v>
      </c>
      <c r="R320">
        <f t="shared" si="56"/>
        <v>206.22</v>
      </c>
      <c r="S320">
        <f t="shared" si="60"/>
        <v>1.3301435406698592E-2</v>
      </c>
      <c r="T320">
        <f t="shared" si="57"/>
        <v>0.14899038461538461</v>
      </c>
      <c r="V320">
        <f t="shared" si="58"/>
        <v>3.0990000000000002</v>
      </c>
      <c r="W320">
        <f t="shared" si="59"/>
        <v>1.3301435406698567</v>
      </c>
    </row>
    <row r="321" spans="1:23" x14ac:dyDescent="0.25">
      <c r="A321" s="2">
        <v>325</v>
      </c>
      <c r="B321" s="2">
        <v>324.56099999999998</v>
      </c>
      <c r="C321" s="2">
        <v>3.0640000000000001</v>
      </c>
      <c r="D321" s="2">
        <v>0.17100000000000001</v>
      </c>
      <c r="E321" s="2">
        <v>373.34231999999997</v>
      </c>
      <c r="H321" s="54">
        <f t="shared" si="61"/>
        <v>3.1070000000000002</v>
      </c>
      <c r="I321" s="54">
        <f t="shared" si="62"/>
        <v>0.27900000000000003</v>
      </c>
      <c r="K321" s="54">
        <f t="shared" si="51"/>
        <v>9.9999999999994538E-4</v>
      </c>
      <c r="L321" s="54">
        <f t="shared" si="52"/>
        <v>9.9999999999994538E-4</v>
      </c>
      <c r="M321">
        <f t="shared" si="53"/>
        <v>0.78539816339744828</v>
      </c>
      <c r="N321">
        <f t="shared" si="54"/>
        <v>45</v>
      </c>
      <c r="P321">
        <f>I321/'Shear box'!$F$8</f>
        <v>1.334928229665072E-2</v>
      </c>
      <c r="Q321">
        <f t="shared" si="55"/>
        <v>209</v>
      </c>
      <c r="R321">
        <f t="shared" si="56"/>
        <v>206.21</v>
      </c>
      <c r="S321">
        <f t="shared" si="60"/>
        <v>1.3349282296650666E-2</v>
      </c>
      <c r="T321">
        <f t="shared" si="57"/>
        <v>0.14937500000000001</v>
      </c>
      <c r="V321">
        <f t="shared" si="58"/>
        <v>3.1070000000000002</v>
      </c>
      <c r="W321">
        <f t="shared" si="59"/>
        <v>1.334928229665072</v>
      </c>
    </row>
    <row r="322" spans="1:23" x14ac:dyDescent="0.25">
      <c r="A322" s="2">
        <v>326</v>
      </c>
      <c r="B322" s="2">
        <v>325.56099999999998</v>
      </c>
      <c r="C322" s="2">
        <v>3.0760000000000001</v>
      </c>
      <c r="D322" s="2">
        <v>0.17199999999999999</v>
      </c>
      <c r="E322" s="2">
        <v>373.34231999999997</v>
      </c>
      <c r="H322" s="54">
        <f t="shared" si="61"/>
        <v>3.1190000000000002</v>
      </c>
      <c r="I322" s="54">
        <f t="shared" si="62"/>
        <v>0.27999999999999997</v>
      </c>
      <c r="K322" s="54">
        <f t="shared" si="51"/>
        <v>0</v>
      </c>
      <c r="L322" s="54">
        <f t="shared" si="52"/>
        <v>0</v>
      </c>
      <c r="M322" t="e">
        <f t="shared" si="53"/>
        <v>#DIV/0!</v>
      </c>
      <c r="N322" t="e">
        <f t="shared" si="54"/>
        <v>#DIV/0!</v>
      </c>
      <c r="P322">
        <f>I322/'Shear box'!$F$8</f>
        <v>1.3397129186602871E-2</v>
      </c>
      <c r="Q322">
        <f t="shared" si="55"/>
        <v>209</v>
      </c>
      <c r="R322">
        <f t="shared" si="56"/>
        <v>206.19999999999996</v>
      </c>
      <c r="S322">
        <f t="shared" si="60"/>
        <v>1.3397129186603074E-2</v>
      </c>
      <c r="T322">
        <f t="shared" si="57"/>
        <v>0.14995192307692309</v>
      </c>
      <c r="V322">
        <f t="shared" si="58"/>
        <v>3.1190000000000002</v>
      </c>
      <c r="W322">
        <f t="shared" si="59"/>
        <v>1.3397129186602872</v>
      </c>
    </row>
    <row r="323" spans="1:23" x14ac:dyDescent="0.25">
      <c r="A323" s="2">
        <v>327</v>
      </c>
      <c r="B323" s="2">
        <v>326.56099999999998</v>
      </c>
      <c r="C323" s="2">
        <v>3.0870000000000002</v>
      </c>
      <c r="D323" s="2">
        <v>0.17199999999999999</v>
      </c>
      <c r="E323" s="2">
        <v>373.34231999999997</v>
      </c>
      <c r="H323" s="54">
        <f t="shared" si="61"/>
        <v>3.1300000000000003</v>
      </c>
      <c r="I323" s="54">
        <f t="shared" si="62"/>
        <v>0.27999999999999997</v>
      </c>
      <c r="K323" s="54">
        <f t="shared" ref="K323:K386" si="63">I324-I323</f>
        <v>1.0000000000000009E-3</v>
      </c>
      <c r="L323" s="54">
        <f t="shared" ref="L323:L386" si="64">I324-I323</f>
        <v>1.0000000000000009E-3</v>
      </c>
      <c r="M323">
        <f t="shared" ref="M323:M386" si="65">ATAN(K323/L323)</f>
        <v>0.78539816339744828</v>
      </c>
      <c r="N323">
        <f t="shared" ref="N323:N386" si="66">M323/PI()*180</f>
        <v>45</v>
      </c>
      <c r="P323">
        <f>I323/'Shear box'!$F$8</f>
        <v>1.3397129186602871E-2</v>
      </c>
      <c r="Q323">
        <f t="shared" ref="Q323:Q386" si="67">(100*100*20.9)/1000</f>
        <v>209</v>
      </c>
      <c r="R323">
        <f t="shared" ref="R323:R386" si="68">(100*100*(20.9-I323))/1000</f>
        <v>206.19999999999996</v>
      </c>
      <c r="S323">
        <f t="shared" si="60"/>
        <v>1.3397129186603074E-2</v>
      </c>
      <c r="T323">
        <f t="shared" ref="T323:T386" si="69">H323/20.8</f>
        <v>0.15048076923076925</v>
      </c>
      <c r="V323">
        <f t="shared" ref="V323:V386" si="70">H323/100*100</f>
        <v>3.1300000000000003</v>
      </c>
      <c r="W323">
        <f t="shared" ref="W323:W386" si="71">(I323)/20.9*100</f>
        <v>1.3397129186602872</v>
      </c>
    </row>
    <row r="324" spans="1:23" x14ac:dyDescent="0.25">
      <c r="A324" s="2">
        <v>328</v>
      </c>
      <c r="B324" s="2">
        <v>327.56099999999998</v>
      </c>
      <c r="C324" s="2">
        <v>3.0960000000000001</v>
      </c>
      <c r="D324" s="2">
        <v>0.17299999999999999</v>
      </c>
      <c r="E324" s="2">
        <v>373.34231999999997</v>
      </c>
      <c r="H324" s="54">
        <f t="shared" si="61"/>
        <v>3.1390000000000002</v>
      </c>
      <c r="I324" s="54">
        <f t="shared" si="62"/>
        <v>0.28099999999999997</v>
      </c>
      <c r="K324" s="54">
        <f t="shared" si="63"/>
        <v>1.0000000000000009E-3</v>
      </c>
      <c r="L324" s="54">
        <f t="shared" si="64"/>
        <v>1.0000000000000009E-3</v>
      </c>
      <c r="M324">
        <f t="shared" si="65"/>
        <v>0.78539816339744828</v>
      </c>
      <c r="N324">
        <f t="shared" si="66"/>
        <v>45</v>
      </c>
      <c r="P324">
        <f>I324/'Shear box'!$F$8</f>
        <v>1.3444976076555024E-2</v>
      </c>
      <c r="Q324">
        <f t="shared" si="67"/>
        <v>209</v>
      </c>
      <c r="R324">
        <f t="shared" si="68"/>
        <v>206.19</v>
      </c>
      <c r="S324">
        <f t="shared" si="60"/>
        <v>1.3444976076555037E-2</v>
      </c>
      <c r="T324">
        <f t="shared" si="69"/>
        <v>0.15091346153846155</v>
      </c>
      <c r="V324">
        <f t="shared" si="70"/>
        <v>3.1390000000000002</v>
      </c>
      <c r="W324">
        <f t="shared" si="71"/>
        <v>1.3444976076555024</v>
      </c>
    </row>
    <row r="325" spans="1:23" x14ac:dyDescent="0.25">
      <c r="A325" s="2">
        <v>329</v>
      </c>
      <c r="B325" s="2">
        <v>328.56099999999998</v>
      </c>
      <c r="C325" s="2">
        <v>3.1070000000000002</v>
      </c>
      <c r="D325" s="2">
        <v>0.17399999999999999</v>
      </c>
      <c r="E325" s="2">
        <v>373.34231999999997</v>
      </c>
      <c r="H325" s="54">
        <f t="shared" si="61"/>
        <v>3.1500000000000004</v>
      </c>
      <c r="I325" s="54">
        <f t="shared" si="62"/>
        <v>0.28199999999999997</v>
      </c>
      <c r="K325" s="54">
        <f t="shared" si="63"/>
        <v>1.0000000000000009E-3</v>
      </c>
      <c r="L325" s="54">
        <f t="shared" si="64"/>
        <v>1.0000000000000009E-3</v>
      </c>
      <c r="M325">
        <f t="shared" si="65"/>
        <v>0.78539816339744828</v>
      </c>
      <c r="N325">
        <f t="shared" si="66"/>
        <v>45</v>
      </c>
      <c r="P325">
        <f>I325/'Shear box'!$F$8</f>
        <v>1.3492822966507176E-2</v>
      </c>
      <c r="Q325">
        <f t="shared" si="67"/>
        <v>209</v>
      </c>
      <c r="R325">
        <f t="shared" si="68"/>
        <v>206.18</v>
      </c>
      <c r="S325">
        <f t="shared" si="60"/>
        <v>1.3492822966507112E-2</v>
      </c>
      <c r="T325">
        <f t="shared" si="69"/>
        <v>0.15144230769230771</v>
      </c>
      <c r="V325">
        <f t="shared" si="70"/>
        <v>3.15</v>
      </c>
      <c r="W325">
        <f t="shared" si="71"/>
        <v>1.3492822966507176</v>
      </c>
    </row>
    <row r="326" spans="1:23" x14ac:dyDescent="0.25">
      <c r="A326" s="2">
        <v>330</v>
      </c>
      <c r="B326" s="2">
        <v>329.56099999999998</v>
      </c>
      <c r="C326" s="2">
        <v>3.117</v>
      </c>
      <c r="D326" s="2">
        <v>0.17499999999999999</v>
      </c>
      <c r="E326" s="2">
        <v>373.34231999999997</v>
      </c>
      <c r="H326" s="54">
        <f t="shared" si="61"/>
        <v>3.16</v>
      </c>
      <c r="I326" s="54">
        <f t="shared" si="62"/>
        <v>0.28299999999999997</v>
      </c>
      <c r="K326" s="54">
        <f t="shared" si="63"/>
        <v>1.0000000000000009E-3</v>
      </c>
      <c r="L326" s="54">
        <f t="shared" si="64"/>
        <v>1.0000000000000009E-3</v>
      </c>
      <c r="M326">
        <f t="shared" si="65"/>
        <v>0.78539816339744828</v>
      </c>
      <c r="N326">
        <f t="shared" si="66"/>
        <v>45</v>
      </c>
      <c r="P326">
        <f>I326/'Shear box'!$F$8</f>
        <v>1.3540669856459331E-2</v>
      </c>
      <c r="Q326">
        <f t="shared" si="67"/>
        <v>209</v>
      </c>
      <c r="R326">
        <f t="shared" si="68"/>
        <v>206.16999999999996</v>
      </c>
      <c r="S326">
        <f t="shared" si="60"/>
        <v>1.354066985645952E-2</v>
      </c>
      <c r="T326">
        <f t="shared" si="69"/>
        <v>0.15192307692307694</v>
      </c>
      <c r="V326">
        <f t="shared" si="70"/>
        <v>3.16</v>
      </c>
      <c r="W326">
        <f t="shared" si="71"/>
        <v>1.3540669856459331</v>
      </c>
    </row>
    <row r="327" spans="1:23" x14ac:dyDescent="0.25">
      <c r="A327" s="2">
        <v>331</v>
      </c>
      <c r="B327" s="2">
        <v>330.56099999999998</v>
      </c>
      <c r="C327" s="2">
        <v>3.1280000000000001</v>
      </c>
      <c r="D327" s="2">
        <v>0.17599999999999999</v>
      </c>
      <c r="E327" s="2">
        <v>374.93779999999998</v>
      </c>
      <c r="H327" s="54">
        <f t="shared" si="61"/>
        <v>3.1710000000000003</v>
      </c>
      <c r="I327" s="54">
        <f t="shared" si="62"/>
        <v>0.28399999999999997</v>
      </c>
      <c r="K327" s="54">
        <f t="shared" si="63"/>
        <v>1.0000000000000009E-3</v>
      </c>
      <c r="L327" s="54">
        <f t="shared" si="64"/>
        <v>1.0000000000000009E-3</v>
      </c>
      <c r="M327">
        <f t="shared" si="65"/>
        <v>0.78539816339744828</v>
      </c>
      <c r="N327">
        <f t="shared" si="66"/>
        <v>45</v>
      </c>
      <c r="P327">
        <f>I327/'Shear box'!$F$8</f>
        <v>1.3588516746411483E-2</v>
      </c>
      <c r="Q327">
        <f t="shared" si="67"/>
        <v>209</v>
      </c>
      <c r="R327">
        <f t="shared" si="68"/>
        <v>206.16</v>
      </c>
      <c r="S327">
        <f t="shared" si="60"/>
        <v>1.3588516746411483E-2</v>
      </c>
      <c r="T327">
        <f t="shared" si="69"/>
        <v>0.1524519230769231</v>
      </c>
      <c r="V327">
        <f t="shared" si="70"/>
        <v>3.1710000000000003</v>
      </c>
      <c r="W327">
        <f t="shared" si="71"/>
        <v>1.3588516746411483</v>
      </c>
    </row>
    <row r="328" spans="1:23" x14ac:dyDescent="0.25">
      <c r="A328" s="2">
        <v>332</v>
      </c>
      <c r="B328" s="2">
        <v>331.56099999999998</v>
      </c>
      <c r="C328" s="2">
        <v>3.14</v>
      </c>
      <c r="D328" s="2">
        <v>0.17699999999999999</v>
      </c>
      <c r="E328" s="2">
        <v>374.93779999999998</v>
      </c>
      <c r="H328" s="54">
        <f t="shared" si="61"/>
        <v>3.1830000000000003</v>
      </c>
      <c r="I328" s="54">
        <f t="shared" si="62"/>
        <v>0.28499999999999998</v>
      </c>
      <c r="K328" s="54">
        <f t="shared" si="63"/>
        <v>0</v>
      </c>
      <c r="L328" s="54">
        <f t="shared" si="64"/>
        <v>0</v>
      </c>
      <c r="M328" t="e">
        <f t="shared" si="65"/>
        <v>#DIV/0!</v>
      </c>
      <c r="N328" t="e">
        <f t="shared" si="66"/>
        <v>#DIV/0!</v>
      </c>
      <c r="P328">
        <f>I328/'Shear box'!$F$8</f>
        <v>1.3636363636363636E-2</v>
      </c>
      <c r="Q328">
        <f t="shared" si="67"/>
        <v>209</v>
      </c>
      <c r="R328">
        <f t="shared" si="68"/>
        <v>206.14999999999998</v>
      </c>
      <c r="S328">
        <f t="shared" si="60"/>
        <v>1.363636363636378E-2</v>
      </c>
      <c r="T328">
        <f t="shared" si="69"/>
        <v>0.15302884615384615</v>
      </c>
      <c r="V328">
        <f t="shared" si="70"/>
        <v>3.1830000000000003</v>
      </c>
      <c r="W328">
        <f t="shared" si="71"/>
        <v>1.3636363636363635</v>
      </c>
    </row>
    <row r="329" spans="1:23" x14ac:dyDescent="0.25">
      <c r="A329" s="2">
        <v>333</v>
      </c>
      <c r="B329" s="2">
        <v>332.56099999999998</v>
      </c>
      <c r="C329" s="2">
        <v>3.15</v>
      </c>
      <c r="D329" s="2">
        <v>0.17699999999999999</v>
      </c>
      <c r="E329" s="2">
        <v>374.93779999999998</v>
      </c>
      <c r="H329" s="54">
        <f t="shared" si="61"/>
        <v>3.1930000000000001</v>
      </c>
      <c r="I329" s="54">
        <f t="shared" si="62"/>
        <v>0.28499999999999998</v>
      </c>
      <c r="K329" s="54">
        <f t="shared" si="63"/>
        <v>1.0000000000000009E-3</v>
      </c>
      <c r="L329" s="54">
        <f t="shared" si="64"/>
        <v>1.0000000000000009E-3</v>
      </c>
      <c r="M329">
        <f t="shared" si="65"/>
        <v>0.78539816339744828</v>
      </c>
      <c r="N329">
        <f t="shared" si="66"/>
        <v>45</v>
      </c>
      <c r="P329">
        <f>I329/'Shear box'!$F$8</f>
        <v>1.3636363636363636E-2</v>
      </c>
      <c r="Q329">
        <f t="shared" si="67"/>
        <v>209</v>
      </c>
      <c r="R329">
        <f t="shared" si="68"/>
        <v>206.14999999999998</v>
      </c>
      <c r="S329">
        <f t="shared" si="60"/>
        <v>1.363636363636378E-2</v>
      </c>
      <c r="T329">
        <f t="shared" si="69"/>
        <v>0.15350961538461538</v>
      </c>
      <c r="V329">
        <f t="shared" si="70"/>
        <v>3.1930000000000001</v>
      </c>
      <c r="W329">
        <f t="shared" si="71"/>
        <v>1.3636363636363635</v>
      </c>
    </row>
    <row r="330" spans="1:23" x14ac:dyDescent="0.25">
      <c r="A330" s="2">
        <v>334</v>
      </c>
      <c r="B330" s="2">
        <v>333.56099999999998</v>
      </c>
      <c r="C330" s="2">
        <v>3.1640000000000001</v>
      </c>
      <c r="D330" s="2">
        <v>0.17799999999999999</v>
      </c>
      <c r="E330" s="2">
        <v>374.93779999999998</v>
      </c>
      <c r="H330" s="54">
        <f t="shared" si="61"/>
        <v>3.2070000000000003</v>
      </c>
      <c r="I330" s="54">
        <f t="shared" si="62"/>
        <v>0.28599999999999998</v>
      </c>
      <c r="K330" s="54">
        <f t="shared" si="63"/>
        <v>1.0000000000000009E-3</v>
      </c>
      <c r="L330" s="54">
        <f t="shared" si="64"/>
        <v>1.0000000000000009E-3</v>
      </c>
      <c r="M330">
        <f t="shared" si="65"/>
        <v>0.78539816339744828</v>
      </c>
      <c r="N330">
        <f t="shared" si="66"/>
        <v>45</v>
      </c>
      <c r="P330">
        <f>I330/'Shear box'!$F$8</f>
        <v>1.368421052631579E-2</v>
      </c>
      <c r="Q330">
        <f t="shared" si="67"/>
        <v>209</v>
      </c>
      <c r="R330">
        <f t="shared" si="68"/>
        <v>206.13999999999996</v>
      </c>
      <c r="S330">
        <f t="shared" si="60"/>
        <v>1.3684210526315965E-2</v>
      </c>
      <c r="T330">
        <f t="shared" si="69"/>
        <v>0.15418269230769233</v>
      </c>
      <c r="V330">
        <f t="shared" si="70"/>
        <v>3.2070000000000003</v>
      </c>
      <c r="W330">
        <f t="shared" si="71"/>
        <v>1.368421052631579</v>
      </c>
    </row>
    <row r="331" spans="1:23" x14ac:dyDescent="0.25">
      <c r="A331" s="2">
        <v>335</v>
      </c>
      <c r="B331" s="2">
        <v>334.56099999999998</v>
      </c>
      <c r="C331" s="2">
        <v>3.1749999999999998</v>
      </c>
      <c r="D331" s="2">
        <v>0.17899999999999999</v>
      </c>
      <c r="E331" s="2">
        <v>374.93779999999998</v>
      </c>
      <c r="H331" s="54">
        <f t="shared" si="61"/>
        <v>3.218</v>
      </c>
      <c r="I331" s="54">
        <f t="shared" si="62"/>
        <v>0.28699999999999998</v>
      </c>
      <c r="K331" s="54">
        <f t="shared" si="63"/>
        <v>0</v>
      </c>
      <c r="L331" s="54">
        <f t="shared" si="64"/>
        <v>0</v>
      </c>
      <c r="M331" t="e">
        <f t="shared" si="65"/>
        <v>#DIV/0!</v>
      </c>
      <c r="N331" t="e">
        <f t="shared" si="66"/>
        <v>#DIV/0!</v>
      </c>
      <c r="P331">
        <f>I331/'Shear box'!$F$8</f>
        <v>1.3732057416267943E-2</v>
      </c>
      <c r="Q331">
        <f t="shared" si="67"/>
        <v>209</v>
      </c>
      <c r="R331">
        <f t="shared" si="68"/>
        <v>206.13</v>
      </c>
      <c r="S331">
        <f t="shared" si="60"/>
        <v>1.3732057416267929E-2</v>
      </c>
      <c r="T331">
        <f t="shared" si="69"/>
        <v>0.15471153846153846</v>
      </c>
      <c r="V331">
        <f t="shared" si="70"/>
        <v>3.218</v>
      </c>
      <c r="W331">
        <f t="shared" si="71"/>
        <v>1.3732057416267942</v>
      </c>
    </row>
    <row r="332" spans="1:23" x14ac:dyDescent="0.25">
      <c r="A332" s="2">
        <v>336</v>
      </c>
      <c r="B332" s="2">
        <v>335.56099999999998</v>
      </c>
      <c r="C332" s="2">
        <v>3.1850000000000001</v>
      </c>
      <c r="D332" s="2">
        <v>0.17899999999999999</v>
      </c>
      <c r="E332" s="2">
        <v>373.34231999999997</v>
      </c>
      <c r="H332" s="54">
        <f t="shared" si="61"/>
        <v>3.2280000000000002</v>
      </c>
      <c r="I332" s="54">
        <f t="shared" si="62"/>
        <v>0.28699999999999998</v>
      </c>
      <c r="K332" s="54">
        <f t="shared" si="63"/>
        <v>1.0000000000000009E-3</v>
      </c>
      <c r="L332" s="54">
        <f t="shared" si="64"/>
        <v>1.0000000000000009E-3</v>
      </c>
      <c r="M332">
        <f t="shared" si="65"/>
        <v>0.78539816339744828</v>
      </c>
      <c r="N332">
        <f t="shared" si="66"/>
        <v>45</v>
      </c>
      <c r="P332">
        <f>I332/'Shear box'!$F$8</f>
        <v>1.3732057416267943E-2</v>
      </c>
      <c r="Q332">
        <f t="shared" si="67"/>
        <v>209</v>
      </c>
      <c r="R332">
        <f t="shared" si="68"/>
        <v>206.13</v>
      </c>
      <c r="S332">
        <f t="shared" si="60"/>
        <v>1.3732057416267929E-2</v>
      </c>
      <c r="T332">
        <f t="shared" si="69"/>
        <v>0.15519230769230768</v>
      </c>
      <c r="V332">
        <f t="shared" si="70"/>
        <v>3.2280000000000002</v>
      </c>
      <c r="W332">
        <f t="shared" si="71"/>
        <v>1.3732057416267942</v>
      </c>
    </row>
    <row r="333" spans="1:23" x14ac:dyDescent="0.25">
      <c r="A333" s="2">
        <v>337</v>
      </c>
      <c r="B333" s="2">
        <v>336.56099999999998</v>
      </c>
      <c r="C333" s="2">
        <v>3.1949999999999998</v>
      </c>
      <c r="D333" s="2">
        <v>0.18</v>
      </c>
      <c r="E333" s="2">
        <v>373.34231999999997</v>
      </c>
      <c r="H333" s="54">
        <f t="shared" si="61"/>
        <v>3.238</v>
      </c>
      <c r="I333" s="54">
        <f t="shared" si="62"/>
        <v>0.28799999999999998</v>
      </c>
      <c r="K333" s="54">
        <f t="shared" si="63"/>
        <v>0</v>
      </c>
      <c r="L333" s="54">
        <f t="shared" si="64"/>
        <v>0</v>
      </c>
      <c r="M333" t="e">
        <f t="shared" si="65"/>
        <v>#DIV/0!</v>
      </c>
      <c r="N333" t="e">
        <f t="shared" si="66"/>
        <v>#DIV/0!</v>
      </c>
      <c r="P333">
        <f>I333/'Shear box'!$F$8</f>
        <v>1.3779904306220095E-2</v>
      </c>
      <c r="Q333">
        <f t="shared" si="67"/>
        <v>209</v>
      </c>
      <c r="R333">
        <f t="shared" si="68"/>
        <v>206.11999999999998</v>
      </c>
      <c r="S333">
        <f t="shared" si="60"/>
        <v>1.3779904306220225E-2</v>
      </c>
      <c r="T333">
        <f t="shared" si="69"/>
        <v>0.15567307692307691</v>
      </c>
      <c r="V333">
        <f t="shared" si="70"/>
        <v>3.238</v>
      </c>
      <c r="W333">
        <f t="shared" si="71"/>
        <v>1.3779904306220094</v>
      </c>
    </row>
    <row r="334" spans="1:23" x14ac:dyDescent="0.25">
      <c r="A334" s="2">
        <v>338</v>
      </c>
      <c r="B334" s="2">
        <v>337.56099999999998</v>
      </c>
      <c r="C334" s="2">
        <v>3.2050000000000001</v>
      </c>
      <c r="D334" s="2">
        <v>0.18</v>
      </c>
      <c r="E334" s="2">
        <v>373.34231999999997</v>
      </c>
      <c r="H334" s="54">
        <f t="shared" si="61"/>
        <v>3.2480000000000002</v>
      </c>
      <c r="I334" s="54">
        <f t="shared" si="62"/>
        <v>0.28799999999999998</v>
      </c>
      <c r="K334" s="54">
        <f t="shared" si="63"/>
        <v>1.0000000000000009E-3</v>
      </c>
      <c r="L334" s="54">
        <f t="shared" si="64"/>
        <v>1.0000000000000009E-3</v>
      </c>
      <c r="M334">
        <f t="shared" si="65"/>
        <v>0.78539816339744828</v>
      </c>
      <c r="N334">
        <f t="shared" si="66"/>
        <v>45</v>
      </c>
      <c r="P334">
        <f>I334/'Shear box'!$F$8</f>
        <v>1.3779904306220095E-2</v>
      </c>
      <c r="Q334">
        <f t="shared" si="67"/>
        <v>209</v>
      </c>
      <c r="R334">
        <f t="shared" si="68"/>
        <v>206.11999999999998</v>
      </c>
      <c r="S334">
        <f t="shared" si="60"/>
        <v>1.3779904306220225E-2</v>
      </c>
      <c r="T334">
        <f t="shared" si="69"/>
        <v>0.15615384615384617</v>
      </c>
      <c r="V334">
        <f t="shared" si="70"/>
        <v>3.2480000000000002</v>
      </c>
      <c r="W334">
        <f t="shared" si="71"/>
        <v>1.3779904306220094</v>
      </c>
    </row>
    <row r="335" spans="1:23" x14ac:dyDescent="0.25">
      <c r="A335" s="2">
        <v>339</v>
      </c>
      <c r="B335" s="2">
        <v>338.56099999999998</v>
      </c>
      <c r="C335" s="2">
        <v>3.2160000000000002</v>
      </c>
      <c r="D335" s="2">
        <v>0.18099999999999999</v>
      </c>
      <c r="E335" s="2">
        <v>373.34231999999997</v>
      </c>
      <c r="H335" s="54">
        <f t="shared" si="61"/>
        <v>3.2590000000000003</v>
      </c>
      <c r="I335" s="54">
        <f t="shared" si="62"/>
        <v>0.28899999999999998</v>
      </c>
      <c r="K335" s="54">
        <f t="shared" si="63"/>
        <v>1.0000000000000009E-3</v>
      </c>
      <c r="L335" s="54">
        <f t="shared" si="64"/>
        <v>1.0000000000000009E-3</v>
      </c>
      <c r="M335">
        <f t="shared" si="65"/>
        <v>0.78539816339744828</v>
      </c>
      <c r="N335">
        <f t="shared" si="66"/>
        <v>45</v>
      </c>
      <c r="P335">
        <f>I335/'Shear box'!$F$8</f>
        <v>1.382775119617225E-2</v>
      </c>
      <c r="Q335">
        <f t="shared" si="67"/>
        <v>209</v>
      </c>
      <c r="R335">
        <f t="shared" si="68"/>
        <v>206.10999999999996</v>
      </c>
      <c r="S335">
        <f t="shared" si="60"/>
        <v>1.3827751196172411E-2</v>
      </c>
      <c r="T335">
        <f t="shared" si="69"/>
        <v>0.15668269230769233</v>
      </c>
      <c r="V335">
        <f t="shared" si="70"/>
        <v>3.2589999999999999</v>
      </c>
      <c r="W335">
        <f t="shared" si="71"/>
        <v>1.3827751196172249</v>
      </c>
    </row>
    <row r="336" spans="1:23" x14ac:dyDescent="0.25">
      <c r="A336" s="2">
        <v>340</v>
      </c>
      <c r="B336" s="2">
        <v>339.56099999999998</v>
      </c>
      <c r="C336" s="2">
        <v>3.2280000000000002</v>
      </c>
      <c r="D336" s="2">
        <v>0.182</v>
      </c>
      <c r="E336" s="2">
        <v>373.34231999999997</v>
      </c>
      <c r="H336" s="54">
        <f t="shared" si="61"/>
        <v>3.2710000000000004</v>
      </c>
      <c r="I336" s="54">
        <f t="shared" si="62"/>
        <v>0.28999999999999998</v>
      </c>
      <c r="K336" s="54">
        <f t="shared" si="63"/>
        <v>1.0000000000000009E-3</v>
      </c>
      <c r="L336" s="54">
        <f t="shared" si="64"/>
        <v>1.0000000000000009E-3</v>
      </c>
      <c r="M336">
        <f t="shared" si="65"/>
        <v>0.78539816339744828</v>
      </c>
      <c r="N336">
        <f t="shared" si="66"/>
        <v>45</v>
      </c>
      <c r="P336">
        <f>I336/'Shear box'!$F$8</f>
        <v>1.3875598086124402E-2</v>
      </c>
      <c r="Q336">
        <f t="shared" si="67"/>
        <v>209</v>
      </c>
      <c r="R336">
        <f t="shared" si="68"/>
        <v>206.1</v>
      </c>
      <c r="S336">
        <f t="shared" si="60"/>
        <v>1.3875598086124374E-2</v>
      </c>
      <c r="T336">
        <f t="shared" si="69"/>
        <v>0.15725961538461539</v>
      </c>
      <c r="V336">
        <f t="shared" si="70"/>
        <v>3.2710000000000004</v>
      </c>
      <c r="W336">
        <f t="shared" si="71"/>
        <v>1.3875598086124401</v>
      </c>
    </row>
    <row r="337" spans="1:23" x14ac:dyDescent="0.25">
      <c r="A337" s="2">
        <v>341</v>
      </c>
      <c r="B337" s="2">
        <v>340.56099999999998</v>
      </c>
      <c r="C337" s="2">
        <v>3.238</v>
      </c>
      <c r="D337" s="2">
        <v>0.183</v>
      </c>
      <c r="E337" s="2">
        <v>373.34231999999997</v>
      </c>
      <c r="H337" s="54">
        <f t="shared" si="61"/>
        <v>3.2810000000000001</v>
      </c>
      <c r="I337" s="54">
        <f t="shared" si="62"/>
        <v>0.29099999999999998</v>
      </c>
      <c r="K337" s="54">
        <f t="shared" si="63"/>
        <v>1.0000000000000009E-3</v>
      </c>
      <c r="L337" s="54">
        <f t="shared" si="64"/>
        <v>1.0000000000000009E-3</v>
      </c>
      <c r="M337">
        <f t="shared" si="65"/>
        <v>0.78539816339744828</v>
      </c>
      <c r="N337">
        <f t="shared" si="66"/>
        <v>45</v>
      </c>
      <c r="P337">
        <f>I337/'Shear box'!$F$8</f>
        <v>1.3923444976076555E-2</v>
      </c>
      <c r="Q337">
        <f t="shared" si="67"/>
        <v>209</v>
      </c>
      <c r="R337">
        <f t="shared" si="68"/>
        <v>206.08999999999997</v>
      </c>
      <c r="S337">
        <f t="shared" si="60"/>
        <v>1.3923444976076671E-2</v>
      </c>
      <c r="T337">
        <f t="shared" si="69"/>
        <v>0.15774038461538462</v>
      </c>
      <c r="V337">
        <f t="shared" si="70"/>
        <v>3.2809999999999997</v>
      </c>
      <c r="W337">
        <f t="shared" si="71"/>
        <v>1.3923444976076556</v>
      </c>
    </row>
    <row r="338" spans="1:23" x14ac:dyDescent="0.25">
      <c r="A338" s="2">
        <v>342</v>
      </c>
      <c r="B338" s="2">
        <v>341.56099999999998</v>
      </c>
      <c r="C338" s="2">
        <v>3.2490000000000001</v>
      </c>
      <c r="D338" s="2">
        <v>0.184</v>
      </c>
      <c r="E338" s="2">
        <v>373.34231999999997</v>
      </c>
      <c r="H338" s="54">
        <f t="shared" si="61"/>
        <v>3.2920000000000003</v>
      </c>
      <c r="I338" s="54">
        <f t="shared" si="62"/>
        <v>0.29199999999999998</v>
      </c>
      <c r="K338" s="54">
        <f t="shared" si="63"/>
        <v>1.0000000000000009E-3</v>
      </c>
      <c r="L338" s="54">
        <f t="shared" si="64"/>
        <v>1.0000000000000009E-3</v>
      </c>
      <c r="M338">
        <f t="shared" si="65"/>
        <v>0.78539816339744828</v>
      </c>
      <c r="N338">
        <f t="shared" si="66"/>
        <v>45</v>
      </c>
      <c r="P338">
        <f>I338/'Shear box'!$F$8</f>
        <v>1.3971291866028707E-2</v>
      </c>
      <c r="Q338">
        <f t="shared" si="67"/>
        <v>209</v>
      </c>
      <c r="R338">
        <f t="shared" si="68"/>
        <v>206.07999999999998</v>
      </c>
      <c r="S338">
        <f t="shared" si="60"/>
        <v>1.3971291866028746E-2</v>
      </c>
      <c r="T338">
        <f t="shared" si="69"/>
        <v>0.15826923076923077</v>
      </c>
      <c r="V338">
        <f t="shared" si="70"/>
        <v>3.2920000000000007</v>
      </c>
      <c r="W338">
        <f t="shared" si="71"/>
        <v>1.3971291866028708</v>
      </c>
    </row>
    <row r="339" spans="1:23" x14ac:dyDescent="0.25">
      <c r="A339" s="2">
        <v>343</v>
      </c>
      <c r="B339" s="2">
        <v>342.56099999999998</v>
      </c>
      <c r="C339" s="2">
        <v>3.2589999999999999</v>
      </c>
      <c r="D339" s="2">
        <v>0.185</v>
      </c>
      <c r="E339" s="2">
        <v>373.34231999999997</v>
      </c>
      <c r="H339" s="54">
        <f t="shared" si="61"/>
        <v>3.302</v>
      </c>
      <c r="I339" s="54">
        <f t="shared" si="62"/>
        <v>0.29299999999999998</v>
      </c>
      <c r="K339" s="54">
        <f t="shared" si="63"/>
        <v>0</v>
      </c>
      <c r="L339" s="54">
        <f t="shared" si="64"/>
        <v>0</v>
      </c>
      <c r="M339" t="e">
        <f t="shared" si="65"/>
        <v>#DIV/0!</v>
      </c>
      <c r="N339" t="e">
        <f t="shared" si="66"/>
        <v>#DIV/0!</v>
      </c>
      <c r="P339">
        <f>I339/'Shear box'!$F$8</f>
        <v>1.4019138755980862E-2</v>
      </c>
      <c r="Q339">
        <f t="shared" si="67"/>
        <v>209</v>
      </c>
      <c r="R339">
        <f t="shared" si="68"/>
        <v>206.07</v>
      </c>
      <c r="S339">
        <f t="shared" ref="S339:S402" si="72">(1-R339/Q339)</f>
        <v>1.4019138755980931E-2</v>
      </c>
      <c r="T339">
        <f t="shared" si="69"/>
        <v>0.15875</v>
      </c>
      <c r="V339">
        <f t="shared" si="70"/>
        <v>3.302</v>
      </c>
      <c r="W339">
        <f t="shared" si="71"/>
        <v>1.4019138755980862</v>
      </c>
    </row>
    <row r="340" spans="1:23" x14ac:dyDescent="0.25">
      <c r="A340" s="2">
        <v>344</v>
      </c>
      <c r="B340" s="2">
        <v>343.56099999999998</v>
      </c>
      <c r="C340" s="2">
        <v>3.2709999999999999</v>
      </c>
      <c r="D340" s="2">
        <v>0.185</v>
      </c>
      <c r="E340" s="2">
        <v>373.34231999999997</v>
      </c>
      <c r="H340" s="54">
        <f t="shared" si="61"/>
        <v>3.3140000000000001</v>
      </c>
      <c r="I340" s="54">
        <f t="shared" si="62"/>
        <v>0.29299999999999998</v>
      </c>
      <c r="K340" s="54">
        <f t="shared" si="63"/>
        <v>1.0000000000000009E-3</v>
      </c>
      <c r="L340" s="54">
        <f t="shared" si="64"/>
        <v>1.0000000000000009E-3</v>
      </c>
      <c r="M340">
        <f t="shared" si="65"/>
        <v>0.78539816339744828</v>
      </c>
      <c r="N340">
        <f t="shared" si="66"/>
        <v>45</v>
      </c>
      <c r="P340">
        <f>I340/'Shear box'!$F$8</f>
        <v>1.4019138755980862E-2</v>
      </c>
      <c r="Q340">
        <f t="shared" si="67"/>
        <v>209</v>
      </c>
      <c r="R340">
        <f t="shared" si="68"/>
        <v>206.07</v>
      </c>
      <c r="S340">
        <f t="shared" si="72"/>
        <v>1.4019138755980931E-2</v>
      </c>
      <c r="T340">
        <f t="shared" si="69"/>
        <v>0.15932692307692306</v>
      </c>
      <c r="V340">
        <f t="shared" si="70"/>
        <v>3.3140000000000001</v>
      </c>
      <c r="W340">
        <f t="shared" si="71"/>
        <v>1.4019138755980862</v>
      </c>
    </row>
    <row r="341" spans="1:23" x14ac:dyDescent="0.25">
      <c r="A341" s="2">
        <v>345</v>
      </c>
      <c r="B341" s="2">
        <v>344.56099999999998</v>
      </c>
      <c r="C341" s="2">
        <v>3.2810000000000001</v>
      </c>
      <c r="D341" s="2">
        <v>0.186</v>
      </c>
      <c r="E341" s="2">
        <v>373.34231999999997</v>
      </c>
      <c r="H341" s="54">
        <f t="shared" si="61"/>
        <v>3.3240000000000003</v>
      </c>
      <c r="I341" s="54">
        <f t="shared" si="62"/>
        <v>0.29399999999999998</v>
      </c>
      <c r="K341" s="54">
        <f t="shared" si="63"/>
        <v>0</v>
      </c>
      <c r="L341" s="54">
        <f t="shared" si="64"/>
        <v>0</v>
      </c>
      <c r="M341" t="e">
        <f t="shared" si="65"/>
        <v>#DIV/0!</v>
      </c>
      <c r="N341" t="e">
        <f t="shared" si="66"/>
        <v>#DIV/0!</v>
      </c>
      <c r="P341">
        <f>I341/'Shear box'!$F$8</f>
        <v>1.4066985645933014E-2</v>
      </c>
      <c r="Q341">
        <f t="shared" si="67"/>
        <v>209</v>
      </c>
      <c r="R341">
        <f t="shared" si="68"/>
        <v>206.05999999999997</v>
      </c>
      <c r="S341">
        <f t="shared" si="72"/>
        <v>1.4066985645933117E-2</v>
      </c>
      <c r="T341">
        <f t="shared" si="69"/>
        <v>0.15980769230769232</v>
      </c>
      <c r="V341">
        <f t="shared" si="70"/>
        <v>3.3240000000000007</v>
      </c>
      <c r="W341">
        <f t="shared" si="71"/>
        <v>1.4066985645933014</v>
      </c>
    </row>
    <row r="342" spans="1:23" x14ac:dyDescent="0.25">
      <c r="A342" s="2">
        <v>346</v>
      </c>
      <c r="B342" s="2">
        <v>345.56099999999998</v>
      </c>
      <c r="C342" s="2">
        <v>3.2909999999999999</v>
      </c>
      <c r="D342" s="2">
        <v>0.186</v>
      </c>
      <c r="E342" s="2">
        <v>373.34231999999997</v>
      </c>
      <c r="H342" s="54">
        <f t="shared" si="61"/>
        <v>3.3340000000000001</v>
      </c>
      <c r="I342" s="54">
        <f t="shared" si="62"/>
        <v>0.29399999999999998</v>
      </c>
      <c r="K342" s="54">
        <f t="shared" si="63"/>
        <v>2.0000000000000018E-3</v>
      </c>
      <c r="L342" s="54">
        <f t="shared" si="64"/>
        <v>2.0000000000000018E-3</v>
      </c>
      <c r="M342">
        <f t="shared" si="65"/>
        <v>0.78539816339744828</v>
      </c>
      <c r="N342">
        <f t="shared" si="66"/>
        <v>45</v>
      </c>
      <c r="P342">
        <f>I342/'Shear box'!$F$8</f>
        <v>1.4066985645933014E-2</v>
      </c>
      <c r="Q342">
        <f t="shared" si="67"/>
        <v>209</v>
      </c>
      <c r="R342">
        <f t="shared" si="68"/>
        <v>206.05999999999997</v>
      </c>
      <c r="S342">
        <f t="shared" si="72"/>
        <v>1.4066985645933117E-2</v>
      </c>
      <c r="T342">
        <f t="shared" si="69"/>
        <v>0.16028846153846155</v>
      </c>
      <c r="V342">
        <f t="shared" si="70"/>
        <v>3.3340000000000001</v>
      </c>
      <c r="W342">
        <f t="shared" si="71"/>
        <v>1.4066985645933014</v>
      </c>
    </row>
    <row r="343" spans="1:23" x14ac:dyDescent="0.25">
      <c r="A343" s="2">
        <v>347</v>
      </c>
      <c r="B343" s="2">
        <v>346.56099999999998</v>
      </c>
      <c r="C343" s="2">
        <v>3.302</v>
      </c>
      <c r="D343" s="2">
        <v>0.188</v>
      </c>
      <c r="E343" s="2">
        <v>374.93779999999998</v>
      </c>
      <c r="H343" s="54">
        <f t="shared" si="61"/>
        <v>3.3450000000000002</v>
      </c>
      <c r="I343" s="54">
        <f t="shared" si="62"/>
        <v>0.29599999999999999</v>
      </c>
      <c r="K343" s="54">
        <f t="shared" si="63"/>
        <v>0</v>
      </c>
      <c r="L343" s="54">
        <f t="shared" si="64"/>
        <v>0</v>
      </c>
      <c r="M343" t="e">
        <f t="shared" si="65"/>
        <v>#DIV/0!</v>
      </c>
      <c r="N343" t="e">
        <f t="shared" si="66"/>
        <v>#DIV/0!</v>
      </c>
      <c r="P343">
        <f>I343/'Shear box'!$F$8</f>
        <v>1.4162679425837321E-2</v>
      </c>
      <c r="Q343">
        <f t="shared" si="67"/>
        <v>209</v>
      </c>
      <c r="R343">
        <f t="shared" si="68"/>
        <v>206.04</v>
      </c>
      <c r="S343">
        <f t="shared" si="72"/>
        <v>1.4162679425837377E-2</v>
      </c>
      <c r="T343">
        <f t="shared" si="69"/>
        <v>0.1608173076923077</v>
      </c>
      <c r="V343">
        <f t="shared" si="70"/>
        <v>3.3450000000000002</v>
      </c>
      <c r="W343">
        <f t="shared" si="71"/>
        <v>1.4162679425837321</v>
      </c>
    </row>
    <row r="344" spans="1:23" x14ac:dyDescent="0.25">
      <c r="A344" s="2">
        <v>348</v>
      </c>
      <c r="B344" s="2">
        <v>347.56099999999998</v>
      </c>
      <c r="C344" s="2">
        <v>3.3119999999999998</v>
      </c>
      <c r="D344" s="2">
        <v>0.188</v>
      </c>
      <c r="E344" s="2">
        <v>374.93779999999998</v>
      </c>
      <c r="H344" s="54">
        <f t="shared" si="61"/>
        <v>3.355</v>
      </c>
      <c r="I344" s="54">
        <f t="shared" si="62"/>
        <v>0.29599999999999999</v>
      </c>
      <c r="K344" s="54">
        <f t="shared" si="63"/>
        <v>1.0000000000000009E-3</v>
      </c>
      <c r="L344" s="54">
        <f t="shared" si="64"/>
        <v>1.0000000000000009E-3</v>
      </c>
      <c r="M344">
        <f t="shared" si="65"/>
        <v>0.78539816339744828</v>
      </c>
      <c r="N344">
        <f t="shared" si="66"/>
        <v>45</v>
      </c>
      <c r="P344">
        <f>I344/'Shear box'!$F$8</f>
        <v>1.4162679425837321E-2</v>
      </c>
      <c r="Q344">
        <f t="shared" si="67"/>
        <v>209</v>
      </c>
      <c r="R344">
        <f t="shared" si="68"/>
        <v>206.04</v>
      </c>
      <c r="S344">
        <f t="shared" si="72"/>
        <v>1.4162679425837377E-2</v>
      </c>
      <c r="T344">
        <f t="shared" si="69"/>
        <v>0.16129807692307691</v>
      </c>
      <c r="V344">
        <f t="shared" si="70"/>
        <v>3.3549999999999995</v>
      </c>
      <c r="W344">
        <f t="shared" si="71"/>
        <v>1.4162679425837321</v>
      </c>
    </row>
    <row r="345" spans="1:23" x14ac:dyDescent="0.25">
      <c r="A345" s="2">
        <v>349</v>
      </c>
      <c r="B345" s="2">
        <v>348.56099999999998</v>
      </c>
      <c r="C345" s="2">
        <v>3.3220000000000001</v>
      </c>
      <c r="D345" s="2">
        <v>0.189</v>
      </c>
      <c r="E345" s="2">
        <v>374.93779999999998</v>
      </c>
      <c r="H345" s="54">
        <f t="shared" si="61"/>
        <v>3.3650000000000002</v>
      </c>
      <c r="I345" s="54">
        <f t="shared" si="62"/>
        <v>0.29699999999999999</v>
      </c>
      <c r="K345" s="54">
        <f t="shared" si="63"/>
        <v>1.0000000000000009E-3</v>
      </c>
      <c r="L345" s="54">
        <f t="shared" si="64"/>
        <v>1.0000000000000009E-3</v>
      </c>
      <c r="M345">
        <f t="shared" si="65"/>
        <v>0.78539816339744828</v>
      </c>
      <c r="N345">
        <f t="shared" si="66"/>
        <v>45</v>
      </c>
      <c r="P345">
        <f>I345/'Shear box'!$F$8</f>
        <v>1.4210526315789474E-2</v>
      </c>
      <c r="Q345">
        <f t="shared" si="67"/>
        <v>209</v>
      </c>
      <c r="R345">
        <f t="shared" si="68"/>
        <v>206.02999999999997</v>
      </c>
      <c r="S345">
        <f t="shared" si="72"/>
        <v>1.4210526315789562E-2</v>
      </c>
      <c r="T345">
        <f t="shared" si="69"/>
        <v>0.16177884615384616</v>
      </c>
      <c r="V345">
        <f t="shared" si="70"/>
        <v>3.3649999999999998</v>
      </c>
      <c r="W345">
        <f t="shared" si="71"/>
        <v>1.4210526315789473</v>
      </c>
    </row>
    <row r="346" spans="1:23" x14ac:dyDescent="0.25">
      <c r="A346" s="2">
        <v>350</v>
      </c>
      <c r="B346" s="2">
        <v>349.56099999999998</v>
      </c>
      <c r="C346" s="2">
        <v>3.3319999999999999</v>
      </c>
      <c r="D346" s="2">
        <v>0.19</v>
      </c>
      <c r="E346" s="2">
        <v>374.93779999999998</v>
      </c>
      <c r="H346" s="54">
        <f t="shared" si="61"/>
        <v>3.375</v>
      </c>
      <c r="I346" s="54">
        <f t="shared" si="62"/>
        <v>0.29799999999999999</v>
      </c>
      <c r="K346" s="54">
        <f t="shared" si="63"/>
        <v>0</v>
      </c>
      <c r="L346" s="54">
        <f t="shared" si="64"/>
        <v>0</v>
      </c>
      <c r="M346" t="e">
        <f t="shared" si="65"/>
        <v>#DIV/0!</v>
      </c>
      <c r="N346" t="e">
        <f t="shared" si="66"/>
        <v>#DIV/0!</v>
      </c>
      <c r="P346">
        <f>I346/'Shear box'!$F$8</f>
        <v>1.4258373205741626E-2</v>
      </c>
      <c r="Q346">
        <f t="shared" si="67"/>
        <v>209</v>
      </c>
      <c r="R346">
        <f t="shared" si="68"/>
        <v>206.02</v>
      </c>
      <c r="S346">
        <f t="shared" si="72"/>
        <v>1.4258373205741526E-2</v>
      </c>
      <c r="T346">
        <f t="shared" si="69"/>
        <v>0.16225961538461539</v>
      </c>
      <c r="V346">
        <f t="shared" si="70"/>
        <v>3.375</v>
      </c>
      <c r="W346">
        <f t="shared" si="71"/>
        <v>1.4258373205741626</v>
      </c>
    </row>
    <row r="347" spans="1:23" x14ac:dyDescent="0.25">
      <c r="A347" s="2">
        <v>351</v>
      </c>
      <c r="B347" s="2">
        <v>350.56099999999998</v>
      </c>
      <c r="C347" s="2">
        <v>3.3420000000000001</v>
      </c>
      <c r="D347" s="2">
        <v>0.19</v>
      </c>
      <c r="E347" s="2">
        <v>374.93779999999998</v>
      </c>
      <c r="H347" s="54">
        <f t="shared" si="61"/>
        <v>3.3850000000000002</v>
      </c>
      <c r="I347" s="54">
        <f t="shared" si="62"/>
        <v>0.29799999999999999</v>
      </c>
      <c r="K347" s="54">
        <f t="shared" si="63"/>
        <v>1.0000000000000009E-3</v>
      </c>
      <c r="L347" s="54">
        <f t="shared" si="64"/>
        <v>1.0000000000000009E-3</v>
      </c>
      <c r="M347">
        <f t="shared" si="65"/>
        <v>0.78539816339744828</v>
      </c>
      <c r="N347">
        <f t="shared" si="66"/>
        <v>45</v>
      </c>
      <c r="P347">
        <f>I347/'Shear box'!$F$8</f>
        <v>1.4258373205741626E-2</v>
      </c>
      <c r="Q347">
        <f t="shared" si="67"/>
        <v>209</v>
      </c>
      <c r="R347">
        <f t="shared" si="68"/>
        <v>206.02</v>
      </c>
      <c r="S347">
        <f t="shared" si="72"/>
        <v>1.4258373205741526E-2</v>
      </c>
      <c r="T347">
        <f t="shared" si="69"/>
        <v>0.16274038461538462</v>
      </c>
      <c r="V347">
        <f t="shared" si="70"/>
        <v>3.3850000000000007</v>
      </c>
      <c r="W347">
        <f t="shared" si="71"/>
        <v>1.4258373205741626</v>
      </c>
    </row>
    <row r="348" spans="1:23" x14ac:dyDescent="0.25">
      <c r="A348" s="2">
        <v>352</v>
      </c>
      <c r="B348" s="2">
        <v>351.56099999999998</v>
      </c>
      <c r="C348" s="2">
        <v>3.3559999999999999</v>
      </c>
      <c r="D348" s="2">
        <v>0.191</v>
      </c>
      <c r="E348" s="2">
        <v>376.53327999999999</v>
      </c>
      <c r="H348" s="54">
        <f t="shared" si="61"/>
        <v>3.399</v>
      </c>
      <c r="I348" s="54">
        <f t="shared" si="62"/>
        <v>0.29899999999999999</v>
      </c>
      <c r="K348" s="54">
        <f t="shared" si="63"/>
        <v>1.0000000000000009E-3</v>
      </c>
      <c r="L348" s="54">
        <f t="shared" si="64"/>
        <v>1.0000000000000009E-3</v>
      </c>
      <c r="M348">
        <f t="shared" si="65"/>
        <v>0.78539816339744828</v>
      </c>
      <c r="N348">
        <f t="shared" si="66"/>
        <v>45</v>
      </c>
      <c r="P348">
        <f>I348/'Shear box'!$F$8</f>
        <v>1.4306220095693781E-2</v>
      </c>
      <c r="Q348">
        <f t="shared" si="67"/>
        <v>209</v>
      </c>
      <c r="R348">
        <f t="shared" si="68"/>
        <v>206.01</v>
      </c>
      <c r="S348">
        <f t="shared" si="72"/>
        <v>1.4306220095693822E-2</v>
      </c>
      <c r="T348">
        <f t="shared" si="69"/>
        <v>0.16341346153846154</v>
      </c>
      <c r="V348">
        <f t="shared" si="70"/>
        <v>3.399</v>
      </c>
      <c r="W348">
        <f t="shared" si="71"/>
        <v>1.430622009569378</v>
      </c>
    </row>
    <row r="349" spans="1:23" x14ac:dyDescent="0.25">
      <c r="A349" s="2">
        <v>353</v>
      </c>
      <c r="B349" s="2">
        <v>352.56099999999998</v>
      </c>
      <c r="C349" s="2">
        <v>3.3650000000000002</v>
      </c>
      <c r="D349" s="2">
        <v>0.192</v>
      </c>
      <c r="E349" s="2">
        <v>376.53327999999999</v>
      </c>
      <c r="H349" s="54">
        <f t="shared" si="61"/>
        <v>3.4080000000000004</v>
      </c>
      <c r="I349" s="54">
        <f t="shared" si="62"/>
        <v>0.3</v>
      </c>
      <c r="K349" s="54">
        <f t="shared" si="63"/>
        <v>1.0000000000000009E-3</v>
      </c>
      <c r="L349" s="54">
        <f t="shared" si="64"/>
        <v>1.0000000000000009E-3</v>
      </c>
      <c r="M349">
        <f t="shared" si="65"/>
        <v>0.78539816339744828</v>
      </c>
      <c r="N349">
        <f t="shared" si="66"/>
        <v>45</v>
      </c>
      <c r="P349">
        <f>I349/'Shear box'!$F$8</f>
        <v>1.4354066985645933E-2</v>
      </c>
      <c r="Q349">
        <f t="shared" si="67"/>
        <v>209</v>
      </c>
      <c r="R349">
        <f t="shared" si="68"/>
        <v>205.99999999999997</v>
      </c>
      <c r="S349">
        <f t="shared" si="72"/>
        <v>1.4354066985646119E-2</v>
      </c>
      <c r="T349">
        <f t="shared" si="69"/>
        <v>0.16384615384615386</v>
      </c>
      <c r="V349">
        <f t="shared" si="70"/>
        <v>3.4080000000000008</v>
      </c>
      <c r="W349">
        <f t="shared" si="71"/>
        <v>1.4354066985645932</v>
      </c>
    </row>
    <row r="350" spans="1:23" x14ac:dyDescent="0.25">
      <c r="A350" s="2">
        <v>354</v>
      </c>
      <c r="B350" s="2">
        <v>353.56099999999998</v>
      </c>
      <c r="C350" s="2">
        <v>3.3780000000000001</v>
      </c>
      <c r="D350" s="2">
        <v>0.193</v>
      </c>
      <c r="E350" s="2">
        <v>376.53327999999999</v>
      </c>
      <c r="H350" s="54">
        <f t="shared" si="61"/>
        <v>3.4210000000000003</v>
      </c>
      <c r="I350" s="54">
        <f t="shared" si="62"/>
        <v>0.30099999999999999</v>
      </c>
      <c r="K350" s="54">
        <f t="shared" si="63"/>
        <v>0</v>
      </c>
      <c r="L350" s="54">
        <f t="shared" si="64"/>
        <v>0</v>
      </c>
      <c r="M350" t="e">
        <f t="shared" si="65"/>
        <v>#DIV/0!</v>
      </c>
      <c r="N350" t="e">
        <f t="shared" si="66"/>
        <v>#DIV/0!</v>
      </c>
      <c r="P350">
        <f>I350/'Shear box'!$F$8</f>
        <v>1.4401913875598086E-2</v>
      </c>
      <c r="Q350">
        <f t="shared" si="67"/>
        <v>209</v>
      </c>
      <c r="R350">
        <f t="shared" si="68"/>
        <v>205.99</v>
      </c>
      <c r="S350">
        <f t="shared" si="72"/>
        <v>1.4401913875598082E-2</v>
      </c>
      <c r="T350">
        <f t="shared" si="69"/>
        <v>0.16447115384615385</v>
      </c>
      <c r="V350">
        <f t="shared" si="70"/>
        <v>3.4210000000000003</v>
      </c>
      <c r="W350">
        <f t="shared" si="71"/>
        <v>1.4401913875598087</v>
      </c>
    </row>
    <row r="351" spans="1:23" x14ac:dyDescent="0.25">
      <c r="A351" s="2">
        <v>355</v>
      </c>
      <c r="B351" s="2">
        <v>354.56099999999998</v>
      </c>
      <c r="C351" s="2">
        <v>3.3879999999999999</v>
      </c>
      <c r="D351" s="2">
        <v>0.193</v>
      </c>
      <c r="E351" s="2">
        <v>376.53327999999999</v>
      </c>
      <c r="H351" s="54">
        <f t="shared" si="61"/>
        <v>3.431</v>
      </c>
      <c r="I351" s="54">
        <f t="shared" si="62"/>
        <v>0.30099999999999999</v>
      </c>
      <c r="K351" s="54">
        <f t="shared" si="63"/>
        <v>1.0000000000000009E-3</v>
      </c>
      <c r="L351" s="54">
        <f t="shared" si="64"/>
        <v>1.0000000000000009E-3</v>
      </c>
      <c r="M351">
        <f t="shared" si="65"/>
        <v>0.78539816339744828</v>
      </c>
      <c r="N351">
        <f t="shared" si="66"/>
        <v>45</v>
      </c>
      <c r="P351">
        <f>I351/'Shear box'!$F$8</f>
        <v>1.4401913875598086E-2</v>
      </c>
      <c r="Q351">
        <f t="shared" si="67"/>
        <v>209</v>
      </c>
      <c r="R351">
        <f t="shared" si="68"/>
        <v>205.99</v>
      </c>
      <c r="S351">
        <f t="shared" si="72"/>
        <v>1.4401913875598082E-2</v>
      </c>
      <c r="T351">
        <f t="shared" si="69"/>
        <v>0.16495192307692308</v>
      </c>
      <c r="V351">
        <f t="shared" si="70"/>
        <v>3.431</v>
      </c>
      <c r="W351">
        <f t="shared" si="71"/>
        <v>1.4401913875598087</v>
      </c>
    </row>
    <row r="352" spans="1:23" x14ac:dyDescent="0.25">
      <c r="A352" s="2">
        <v>356</v>
      </c>
      <c r="B352" s="2">
        <v>355.56099999999998</v>
      </c>
      <c r="C352" s="2">
        <v>3.3969999999999998</v>
      </c>
      <c r="D352" s="2">
        <v>0.19400000000000001</v>
      </c>
      <c r="E352" s="2">
        <v>376.53327999999999</v>
      </c>
      <c r="H352" s="54">
        <f t="shared" si="61"/>
        <v>3.44</v>
      </c>
      <c r="I352" s="54">
        <f t="shared" si="62"/>
        <v>0.30199999999999999</v>
      </c>
      <c r="K352" s="54">
        <f t="shared" si="63"/>
        <v>1.0000000000000009E-3</v>
      </c>
      <c r="L352" s="54">
        <f t="shared" si="64"/>
        <v>1.0000000000000009E-3</v>
      </c>
      <c r="M352">
        <f t="shared" si="65"/>
        <v>0.78539816339744828</v>
      </c>
      <c r="N352">
        <f t="shared" si="66"/>
        <v>45</v>
      </c>
      <c r="P352">
        <f>I352/'Shear box'!$F$8</f>
        <v>1.444976076555024E-2</v>
      </c>
      <c r="Q352">
        <f t="shared" si="67"/>
        <v>209</v>
      </c>
      <c r="R352">
        <f t="shared" si="68"/>
        <v>205.98</v>
      </c>
      <c r="S352">
        <f t="shared" si="72"/>
        <v>1.4449760765550268E-2</v>
      </c>
      <c r="T352">
        <f t="shared" si="69"/>
        <v>0.16538461538461538</v>
      </c>
      <c r="V352">
        <f t="shared" si="70"/>
        <v>3.44</v>
      </c>
      <c r="W352">
        <f t="shared" si="71"/>
        <v>1.4449760765550241</v>
      </c>
    </row>
    <row r="353" spans="1:23" x14ac:dyDescent="0.25">
      <c r="A353" s="2">
        <v>357</v>
      </c>
      <c r="B353" s="2">
        <v>356.56099999999998</v>
      </c>
      <c r="C353" s="2">
        <v>3.407</v>
      </c>
      <c r="D353" s="2">
        <v>0.19500000000000001</v>
      </c>
      <c r="E353" s="2">
        <v>376.53327999999999</v>
      </c>
      <c r="H353" s="54">
        <f t="shared" si="61"/>
        <v>3.45</v>
      </c>
      <c r="I353" s="54">
        <f t="shared" si="62"/>
        <v>0.30299999999999999</v>
      </c>
      <c r="K353" s="54">
        <f t="shared" si="63"/>
        <v>0</v>
      </c>
      <c r="L353" s="54">
        <f t="shared" si="64"/>
        <v>0</v>
      </c>
      <c r="M353" t="e">
        <f t="shared" si="65"/>
        <v>#DIV/0!</v>
      </c>
      <c r="N353" t="e">
        <f t="shared" si="66"/>
        <v>#DIV/0!</v>
      </c>
      <c r="P353">
        <f>I353/'Shear box'!$F$8</f>
        <v>1.4497607655502393E-2</v>
      </c>
      <c r="Q353">
        <f t="shared" si="67"/>
        <v>209</v>
      </c>
      <c r="R353">
        <f t="shared" si="68"/>
        <v>205.96999999999997</v>
      </c>
      <c r="S353">
        <f t="shared" si="72"/>
        <v>1.4497607655502565E-2</v>
      </c>
      <c r="T353">
        <f t="shared" si="69"/>
        <v>0.16586538461538461</v>
      </c>
      <c r="V353">
        <f t="shared" si="70"/>
        <v>3.45</v>
      </c>
      <c r="W353">
        <f t="shared" si="71"/>
        <v>1.4497607655502394</v>
      </c>
    </row>
    <row r="354" spans="1:23" x14ac:dyDescent="0.25">
      <c r="A354" s="2">
        <v>358</v>
      </c>
      <c r="B354" s="2">
        <v>357.56099999999998</v>
      </c>
      <c r="C354" s="2">
        <v>3.4169999999999998</v>
      </c>
      <c r="D354" s="2">
        <v>0.19500000000000001</v>
      </c>
      <c r="E354" s="2">
        <v>376.53327999999999</v>
      </c>
      <c r="H354" s="54">
        <f t="shared" si="61"/>
        <v>3.46</v>
      </c>
      <c r="I354" s="54">
        <f t="shared" si="62"/>
        <v>0.30299999999999999</v>
      </c>
      <c r="K354" s="54">
        <f t="shared" si="63"/>
        <v>1.0000000000000009E-3</v>
      </c>
      <c r="L354" s="54">
        <f t="shared" si="64"/>
        <v>1.0000000000000009E-3</v>
      </c>
      <c r="M354">
        <f t="shared" si="65"/>
        <v>0.78539816339744828</v>
      </c>
      <c r="N354">
        <f t="shared" si="66"/>
        <v>45</v>
      </c>
      <c r="P354">
        <f>I354/'Shear box'!$F$8</f>
        <v>1.4497607655502393E-2</v>
      </c>
      <c r="Q354">
        <f t="shared" si="67"/>
        <v>209</v>
      </c>
      <c r="R354">
        <f t="shared" si="68"/>
        <v>205.96999999999997</v>
      </c>
      <c r="S354">
        <f t="shared" si="72"/>
        <v>1.4497607655502565E-2</v>
      </c>
      <c r="T354">
        <f t="shared" si="69"/>
        <v>0.16634615384615384</v>
      </c>
      <c r="V354">
        <f t="shared" si="70"/>
        <v>3.46</v>
      </c>
      <c r="W354">
        <f t="shared" si="71"/>
        <v>1.4497607655502394</v>
      </c>
    </row>
    <row r="355" spans="1:23" x14ac:dyDescent="0.25">
      <c r="A355" s="2">
        <v>359</v>
      </c>
      <c r="B355" s="2">
        <v>358.56099999999998</v>
      </c>
      <c r="C355" s="2">
        <v>3.4289999999999998</v>
      </c>
      <c r="D355" s="2">
        <v>0.19600000000000001</v>
      </c>
      <c r="E355" s="2">
        <v>376.53327999999999</v>
      </c>
      <c r="H355" s="54">
        <f t="shared" si="61"/>
        <v>3.472</v>
      </c>
      <c r="I355" s="54">
        <f t="shared" si="62"/>
        <v>0.30399999999999999</v>
      </c>
      <c r="K355" s="54">
        <f t="shared" si="63"/>
        <v>1.0000000000000009E-3</v>
      </c>
      <c r="L355" s="54">
        <f t="shared" si="64"/>
        <v>1.0000000000000009E-3</v>
      </c>
      <c r="M355">
        <f t="shared" si="65"/>
        <v>0.78539816339744828</v>
      </c>
      <c r="N355">
        <f t="shared" si="66"/>
        <v>45</v>
      </c>
      <c r="P355">
        <f>I355/'Shear box'!$F$8</f>
        <v>1.4545454545454545E-2</v>
      </c>
      <c r="Q355">
        <f t="shared" si="67"/>
        <v>209</v>
      </c>
      <c r="R355">
        <f t="shared" si="68"/>
        <v>205.96</v>
      </c>
      <c r="S355">
        <f t="shared" si="72"/>
        <v>1.4545454545454528E-2</v>
      </c>
      <c r="T355">
        <f t="shared" si="69"/>
        <v>0.16692307692307692</v>
      </c>
      <c r="V355">
        <f t="shared" si="70"/>
        <v>3.472</v>
      </c>
      <c r="W355">
        <f t="shared" si="71"/>
        <v>1.4545454545454546</v>
      </c>
    </row>
    <row r="356" spans="1:23" x14ac:dyDescent="0.25">
      <c r="A356" s="2">
        <v>360</v>
      </c>
      <c r="B356" s="2">
        <v>359.56099999999998</v>
      </c>
      <c r="C356" s="2">
        <v>3.44</v>
      </c>
      <c r="D356" s="2">
        <v>0.19700000000000001</v>
      </c>
      <c r="E356" s="2">
        <v>376.53327999999999</v>
      </c>
      <c r="H356" s="54">
        <f t="shared" si="61"/>
        <v>3.4830000000000001</v>
      </c>
      <c r="I356" s="54">
        <f t="shared" si="62"/>
        <v>0.30499999999999999</v>
      </c>
      <c r="K356" s="54">
        <f t="shared" si="63"/>
        <v>1.0000000000000009E-3</v>
      </c>
      <c r="L356" s="54">
        <f t="shared" si="64"/>
        <v>1.0000000000000009E-3</v>
      </c>
      <c r="M356">
        <f t="shared" si="65"/>
        <v>0.78539816339744828</v>
      </c>
      <c r="N356">
        <f t="shared" si="66"/>
        <v>45</v>
      </c>
      <c r="P356">
        <f>I356/'Shear box'!$F$8</f>
        <v>1.45933014354067E-2</v>
      </c>
      <c r="Q356">
        <f t="shared" si="67"/>
        <v>209</v>
      </c>
      <c r="R356">
        <f t="shared" si="68"/>
        <v>205.95</v>
      </c>
      <c r="S356">
        <f t="shared" si="72"/>
        <v>1.4593301435406714E-2</v>
      </c>
      <c r="T356">
        <f t="shared" si="69"/>
        <v>0.16745192307692308</v>
      </c>
      <c r="V356">
        <f t="shared" si="70"/>
        <v>3.4830000000000001</v>
      </c>
      <c r="W356">
        <f t="shared" si="71"/>
        <v>1.45933014354067</v>
      </c>
    </row>
    <row r="357" spans="1:23" x14ac:dyDescent="0.25">
      <c r="A357" s="2">
        <v>361</v>
      </c>
      <c r="B357" s="2">
        <v>360.56099999999998</v>
      </c>
      <c r="C357" s="2">
        <v>3.45</v>
      </c>
      <c r="D357" s="2">
        <v>0.19800000000000001</v>
      </c>
      <c r="E357" s="2">
        <v>376.53327999999999</v>
      </c>
      <c r="H357" s="54">
        <f t="shared" si="61"/>
        <v>3.4930000000000003</v>
      </c>
      <c r="I357" s="54">
        <f t="shared" si="62"/>
        <v>0.30599999999999999</v>
      </c>
      <c r="K357" s="54">
        <f t="shared" si="63"/>
        <v>1.0000000000000009E-3</v>
      </c>
      <c r="L357" s="54">
        <f t="shared" si="64"/>
        <v>1.0000000000000009E-3</v>
      </c>
      <c r="M357">
        <f t="shared" si="65"/>
        <v>0.78539816339744828</v>
      </c>
      <c r="N357">
        <f t="shared" si="66"/>
        <v>45</v>
      </c>
      <c r="P357">
        <f>I357/'Shear box'!$F$8</f>
        <v>1.4641148325358852E-2</v>
      </c>
      <c r="Q357">
        <f t="shared" si="67"/>
        <v>209</v>
      </c>
      <c r="R357">
        <f t="shared" si="68"/>
        <v>205.93999999999997</v>
      </c>
      <c r="S357">
        <f t="shared" si="72"/>
        <v>1.464114832535901E-2</v>
      </c>
      <c r="T357">
        <f t="shared" si="69"/>
        <v>0.16793269230769231</v>
      </c>
      <c r="V357">
        <f t="shared" si="70"/>
        <v>3.4930000000000003</v>
      </c>
      <c r="W357">
        <f t="shared" si="71"/>
        <v>1.4641148325358853</v>
      </c>
    </row>
    <row r="358" spans="1:23" x14ac:dyDescent="0.25">
      <c r="A358" s="2">
        <v>362</v>
      </c>
      <c r="B358" s="2">
        <v>361.56099999999998</v>
      </c>
      <c r="C358" s="2">
        <v>3.4609999999999999</v>
      </c>
      <c r="D358" s="2">
        <v>0.19900000000000001</v>
      </c>
      <c r="E358" s="2">
        <v>376.53327999999999</v>
      </c>
      <c r="H358" s="54">
        <f t="shared" si="61"/>
        <v>3.504</v>
      </c>
      <c r="I358" s="54">
        <f t="shared" si="62"/>
        <v>0.307</v>
      </c>
      <c r="K358" s="54">
        <f t="shared" si="63"/>
        <v>1.0000000000000009E-3</v>
      </c>
      <c r="L358" s="54">
        <f t="shared" si="64"/>
        <v>1.0000000000000009E-3</v>
      </c>
      <c r="M358">
        <f t="shared" si="65"/>
        <v>0.78539816339744828</v>
      </c>
      <c r="N358">
        <f t="shared" si="66"/>
        <v>45</v>
      </c>
      <c r="P358">
        <f>I358/'Shear box'!$F$8</f>
        <v>1.4688995215311005E-2</v>
      </c>
      <c r="Q358">
        <f t="shared" si="67"/>
        <v>209</v>
      </c>
      <c r="R358">
        <f t="shared" si="68"/>
        <v>205.93</v>
      </c>
      <c r="S358">
        <f t="shared" si="72"/>
        <v>1.4688995215310974E-2</v>
      </c>
      <c r="T358">
        <f t="shared" si="69"/>
        <v>0.16846153846153847</v>
      </c>
      <c r="V358">
        <f t="shared" si="70"/>
        <v>3.504</v>
      </c>
      <c r="W358">
        <f t="shared" si="71"/>
        <v>1.4688995215311005</v>
      </c>
    </row>
    <row r="359" spans="1:23" x14ac:dyDescent="0.25">
      <c r="A359" s="2">
        <v>363</v>
      </c>
      <c r="B359" s="2">
        <v>362.56099999999998</v>
      </c>
      <c r="C359" s="2">
        <v>3.4710000000000001</v>
      </c>
      <c r="D359" s="2">
        <v>0.2</v>
      </c>
      <c r="E359" s="2">
        <v>376.53327999999999</v>
      </c>
      <c r="H359" s="54">
        <f t="shared" si="61"/>
        <v>3.5140000000000002</v>
      </c>
      <c r="I359" s="54">
        <f t="shared" si="62"/>
        <v>0.308</v>
      </c>
      <c r="K359" s="54">
        <f t="shared" si="63"/>
        <v>0</v>
      </c>
      <c r="L359" s="54">
        <f t="shared" si="64"/>
        <v>0</v>
      </c>
      <c r="M359" t="e">
        <f t="shared" si="65"/>
        <v>#DIV/0!</v>
      </c>
      <c r="N359" t="e">
        <f t="shared" si="66"/>
        <v>#DIV/0!</v>
      </c>
      <c r="P359">
        <f>I359/'Shear box'!$F$8</f>
        <v>1.4736842105263159E-2</v>
      </c>
      <c r="Q359">
        <f t="shared" si="67"/>
        <v>209</v>
      </c>
      <c r="R359">
        <f t="shared" si="68"/>
        <v>205.92</v>
      </c>
      <c r="S359">
        <f t="shared" si="72"/>
        <v>1.473684210526327E-2</v>
      </c>
      <c r="T359">
        <f t="shared" si="69"/>
        <v>0.1689423076923077</v>
      </c>
      <c r="V359">
        <f t="shared" si="70"/>
        <v>3.5140000000000002</v>
      </c>
      <c r="W359">
        <f t="shared" si="71"/>
        <v>1.4736842105263159</v>
      </c>
    </row>
    <row r="360" spans="1:23" x14ac:dyDescent="0.25">
      <c r="A360" s="2">
        <v>364</v>
      </c>
      <c r="B360" s="2">
        <v>363.56099999999998</v>
      </c>
      <c r="C360" s="2">
        <v>3.4809999999999999</v>
      </c>
      <c r="D360" s="2">
        <v>0.2</v>
      </c>
      <c r="E360" s="2">
        <v>376.53327999999999</v>
      </c>
      <c r="H360" s="54">
        <f t="shared" si="61"/>
        <v>3.524</v>
      </c>
      <c r="I360" s="54">
        <f t="shared" si="62"/>
        <v>0.308</v>
      </c>
      <c r="K360" s="54">
        <f t="shared" si="63"/>
        <v>1.0000000000000009E-3</v>
      </c>
      <c r="L360" s="54">
        <f t="shared" si="64"/>
        <v>1.0000000000000009E-3</v>
      </c>
      <c r="M360">
        <f t="shared" si="65"/>
        <v>0.78539816339744828</v>
      </c>
      <c r="N360">
        <f t="shared" si="66"/>
        <v>45</v>
      </c>
      <c r="P360">
        <f>I360/'Shear box'!$F$8</f>
        <v>1.4736842105263159E-2</v>
      </c>
      <c r="Q360">
        <f t="shared" si="67"/>
        <v>209</v>
      </c>
      <c r="R360">
        <f t="shared" si="68"/>
        <v>205.92</v>
      </c>
      <c r="S360">
        <f t="shared" si="72"/>
        <v>1.473684210526327E-2</v>
      </c>
      <c r="T360">
        <f t="shared" si="69"/>
        <v>0.16942307692307693</v>
      </c>
      <c r="V360">
        <f t="shared" si="70"/>
        <v>3.524</v>
      </c>
      <c r="W360">
        <f t="shared" si="71"/>
        <v>1.4736842105263159</v>
      </c>
    </row>
    <row r="361" spans="1:23" x14ac:dyDescent="0.25">
      <c r="A361" s="2">
        <v>365</v>
      </c>
      <c r="B361" s="2">
        <v>364.56099999999998</v>
      </c>
      <c r="C361" s="2">
        <v>3.4910000000000001</v>
      </c>
      <c r="D361" s="2">
        <v>0.20100000000000001</v>
      </c>
      <c r="E361" s="2">
        <v>376.53327999999999</v>
      </c>
      <c r="H361" s="54">
        <f t="shared" si="61"/>
        <v>3.5340000000000003</v>
      </c>
      <c r="I361" s="54">
        <f t="shared" si="62"/>
        <v>0.309</v>
      </c>
      <c r="K361" s="54">
        <f t="shared" si="63"/>
        <v>0</v>
      </c>
      <c r="L361" s="54">
        <f t="shared" si="64"/>
        <v>0</v>
      </c>
      <c r="M361" t="e">
        <f t="shared" si="65"/>
        <v>#DIV/0!</v>
      </c>
      <c r="N361" t="e">
        <f t="shared" si="66"/>
        <v>#DIV/0!</v>
      </c>
      <c r="P361">
        <f>I361/'Shear box'!$F$8</f>
        <v>1.4784688995215312E-2</v>
      </c>
      <c r="Q361">
        <f t="shared" si="67"/>
        <v>209</v>
      </c>
      <c r="R361">
        <f t="shared" si="68"/>
        <v>205.90999999999997</v>
      </c>
      <c r="S361">
        <f t="shared" si="72"/>
        <v>1.4784688995215456E-2</v>
      </c>
      <c r="T361">
        <f t="shared" si="69"/>
        <v>0.16990384615384616</v>
      </c>
      <c r="V361">
        <f t="shared" si="70"/>
        <v>3.5340000000000003</v>
      </c>
      <c r="W361">
        <f t="shared" si="71"/>
        <v>1.4784688995215312</v>
      </c>
    </row>
    <row r="362" spans="1:23" x14ac:dyDescent="0.25">
      <c r="A362" s="2">
        <v>366</v>
      </c>
      <c r="B362" s="2">
        <v>365.56099999999998</v>
      </c>
      <c r="C362" s="2">
        <v>3.504</v>
      </c>
      <c r="D362" s="2">
        <v>0.20100000000000001</v>
      </c>
      <c r="E362" s="2">
        <v>378.12876</v>
      </c>
      <c r="H362" s="54">
        <f t="shared" si="61"/>
        <v>3.5470000000000002</v>
      </c>
      <c r="I362" s="54">
        <f t="shared" si="62"/>
        <v>0.309</v>
      </c>
      <c r="K362" s="54">
        <f t="shared" si="63"/>
        <v>1.0000000000000009E-3</v>
      </c>
      <c r="L362" s="54">
        <f t="shared" si="64"/>
        <v>1.0000000000000009E-3</v>
      </c>
      <c r="M362">
        <f t="shared" si="65"/>
        <v>0.78539816339744828</v>
      </c>
      <c r="N362">
        <f t="shared" si="66"/>
        <v>45</v>
      </c>
      <c r="P362">
        <f>I362/'Shear box'!$F$8</f>
        <v>1.4784688995215312E-2</v>
      </c>
      <c r="Q362">
        <f t="shared" si="67"/>
        <v>209</v>
      </c>
      <c r="R362">
        <f t="shared" si="68"/>
        <v>205.90999999999997</v>
      </c>
      <c r="S362">
        <f t="shared" si="72"/>
        <v>1.4784688995215456E-2</v>
      </c>
      <c r="T362">
        <f t="shared" si="69"/>
        <v>0.17052884615384614</v>
      </c>
      <c r="V362">
        <f t="shared" si="70"/>
        <v>3.5470000000000002</v>
      </c>
      <c r="W362">
        <f t="shared" si="71"/>
        <v>1.4784688995215312</v>
      </c>
    </row>
    <row r="363" spans="1:23" x14ac:dyDescent="0.25">
      <c r="A363" s="2">
        <v>367</v>
      </c>
      <c r="B363" s="2">
        <v>366.56099999999998</v>
      </c>
      <c r="C363" s="2">
        <v>3.5150000000000001</v>
      </c>
      <c r="D363" s="2">
        <v>0.20200000000000001</v>
      </c>
      <c r="E363" s="2">
        <v>378.12876</v>
      </c>
      <c r="H363" s="54">
        <f t="shared" si="61"/>
        <v>3.5580000000000003</v>
      </c>
      <c r="I363" s="54">
        <f t="shared" si="62"/>
        <v>0.31</v>
      </c>
      <c r="K363" s="54">
        <f t="shared" si="63"/>
        <v>1.0000000000000009E-3</v>
      </c>
      <c r="L363" s="54">
        <f t="shared" si="64"/>
        <v>1.0000000000000009E-3</v>
      </c>
      <c r="M363">
        <f t="shared" si="65"/>
        <v>0.78539816339744828</v>
      </c>
      <c r="N363">
        <f t="shared" si="66"/>
        <v>45</v>
      </c>
      <c r="P363">
        <f>I363/'Shear box'!$F$8</f>
        <v>1.4832535885167464E-2</v>
      </c>
      <c r="Q363">
        <f t="shared" si="67"/>
        <v>209</v>
      </c>
      <c r="R363">
        <f t="shared" si="68"/>
        <v>205.9</v>
      </c>
      <c r="S363">
        <f t="shared" si="72"/>
        <v>1.4832535885167419E-2</v>
      </c>
      <c r="T363">
        <f t="shared" si="69"/>
        <v>0.17105769230769233</v>
      </c>
      <c r="V363">
        <f t="shared" si="70"/>
        <v>3.5579999999999998</v>
      </c>
      <c r="W363">
        <f t="shared" si="71"/>
        <v>1.4832535885167464</v>
      </c>
    </row>
    <row r="364" spans="1:23" x14ac:dyDescent="0.25">
      <c r="A364" s="2">
        <v>368</v>
      </c>
      <c r="B364" s="2">
        <v>367.56099999999998</v>
      </c>
      <c r="C364" s="2">
        <v>3.5249999999999999</v>
      </c>
      <c r="D364" s="2">
        <v>0.20300000000000001</v>
      </c>
      <c r="E364" s="2">
        <v>378.12876</v>
      </c>
      <c r="H364" s="54">
        <f t="shared" si="61"/>
        <v>3.5680000000000001</v>
      </c>
      <c r="I364" s="54">
        <f t="shared" si="62"/>
        <v>0.311</v>
      </c>
      <c r="K364" s="54">
        <f t="shared" si="63"/>
        <v>0</v>
      </c>
      <c r="L364" s="54">
        <f t="shared" si="64"/>
        <v>0</v>
      </c>
      <c r="M364" t="e">
        <f t="shared" si="65"/>
        <v>#DIV/0!</v>
      </c>
      <c r="N364" t="e">
        <f t="shared" si="66"/>
        <v>#DIV/0!</v>
      </c>
      <c r="P364">
        <f>I364/'Shear box'!$F$8</f>
        <v>1.4880382775119619E-2</v>
      </c>
      <c r="Q364">
        <f t="shared" si="67"/>
        <v>209</v>
      </c>
      <c r="R364">
        <f t="shared" si="68"/>
        <v>205.89</v>
      </c>
      <c r="S364">
        <f t="shared" si="72"/>
        <v>1.4880382775119716E-2</v>
      </c>
      <c r="T364">
        <f t="shared" si="69"/>
        <v>0.17153846153846153</v>
      </c>
      <c r="V364">
        <f t="shared" si="70"/>
        <v>3.5680000000000005</v>
      </c>
      <c r="W364">
        <f t="shared" si="71"/>
        <v>1.4880382775119618</v>
      </c>
    </row>
    <row r="365" spans="1:23" x14ac:dyDescent="0.25">
      <c r="A365" s="2">
        <v>369</v>
      </c>
      <c r="B365" s="2">
        <v>368.56099999999998</v>
      </c>
      <c r="C365" s="2">
        <v>3.5350000000000001</v>
      </c>
      <c r="D365" s="2">
        <v>0.20300000000000001</v>
      </c>
      <c r="E365" s="2">
        <v>376.53327999999999</v>
      </c>
      <c r="H365" s="54">
        <f t="shared" si="61"/>
        <v>3.5780000000000003</v>
      </c>
      <c r="I365" s="54">
        <f t="shared" si="62"/>
        <v>0.311</v>
      </c>
      <c r="K365" s="54">
        <f t="shared" si="63"/>
        <v>1.0000000000000009E-3</v>
      </c>
      <c r="L365" s="54">
        <f t="shared" si="64"/>
        <v>1.0000000000000009E-3</v>
      </c>
      <c r="M365">
        <f t="shared" si="65"/>
        <v>0.78539816339744828</v>
      </c>
      <c r="N365">
        <f t="shared" si="66"/>
        <v>45</v>
      </c>
      <c r="P365">
        <f>I365/'Shear box'!$F$8</f>
        <v>1.4880382775119619E-2</v>
      </c>
      <c r="Q365">
        <f t="shared" si="67"/>
        <v>209</v>
      </c>
      <c r="R365">
        <f t="shared" si="68"/>
        <v>205.89</v>
      </c>
      <c r="S365">
        <f t="shared" si="72"/>
        <v>1.4880382775119716E-2</v>
      </c>
      <c r="T365">
        <f t="shared" si="69"/>
        <v>0.17201923076923079</v>
      </c>
      <c r="V365">
        <f t="shared" si="70"/>
        <v>3.5780000000000007</v>
      </c>
      <c r="W365">
        <f t="shared" si="71"/>
        <v>1.4880382775119618</v>
      </c>
    </row>
    <row r="366" spans="1:23" x14ac:dyDescent="0.25">
      <c r="A366" s="2">
        <v>370</v>
      </c>
      <c r="B366" s="2">
        <v>369.56099999999998</v>
      </c>
      <c r="C366" s="2">
        <v>3.548</v>
      </c>
      <c r="D366" s="2">
        <v>0.20399999999999999</v>
      </c>
      <c r="E366" s="2">
        <v>376.53327999999999</v>
      </c>
      <c r="H366" s="54">
        <f t="shared" si="61"/>
        <v>3.5910000000000002</v>
      </c>
      <c r="I366" s="54">
        <f t="shared" si="62"/>
        <v>0.312</v>
      </c>
      <c r="K366" s="54">
        <f t="shared" si="63"/>
        <v>2.0000000000000018E-3</v>
      </c>
      <c r="L366" s="54">
        <f t="shared" si="64"/>
        <v>2.0000000000000018E-3</v>
      </c>
      <c r="M366">
        <f t="shared" si="65"/>
        <v>0.78539816339744828</v>
      </c>
      <c r="N366">
        <f t="shared" si="66"/>
        <v>45</v>
      </c>
      <c r="P366">
        <f>I366/'Shear box'!$F$8</f>
        <v>1.4928229665071771E-2</v>
      </c>
      <c r="Q366">
        <f t="shared" si="67"/>
        <v>209</v>
      </c>
      <c r="R366">
        <f t="shared" si="68"/>
        <v>205.87999999999997</v>
      </c>
      <c r="S366">
        <f t="shared" si="72"/>
        <v>1.4928229665071902E-2</v>
      </c>
      <c r="T366">
        <f t="shared" si="69"/>
        <v>0.17264423076923077</v>
      </c>
      <c r="V366">
        <f t="shared" si="70"/>
        <v>3.5910000000000006</v>
      </c>
      <c r="W366">
        <f t="shared" si="71"/>
        <v>1.4928229665071771</v>
      </c>
    </row>
    <row r="367" spans="1:23" x14ac:dyDescent="0.25">
      <c r="A367" s="2">
        <v>371</v>
      </c>
      <c r="B367" s="2">
        <v>370.56099999999998</v>
      </c>
      <c r="C367" s="2">
        <v>3.56</v>
      </c>
      <c r="D367" s="2">
        <v>0.20599999999999999</v>
      </c>
      <c r="E367" s="2">
        <v>376.53327999999999</v>
      </c>
      <c r="H367" s="54">
        <f t="shared" si="61"/>
        <v>3.6030000000000002</v>
      </c>
      <c r="I367" s="54">
        <f t="shared" si="62"/>
        <v>0.314</v>
      </c>
      <c r="K367" s="54">
        <f t="shared" si="63"/>
        <v>0</v>
      </c>
      <c r="L367" s="54">
        <f t="shared" si="64"/>
        <v>0</v>
      </c>
      <c r="M367" t="e">
        <f t="shared" si="65"/>
        <v>#DIV/0!</v>
      </c>
      <c r="N367" t="e">
        <f t="shared" si="66"/>
        <v>#DIV/0!</v>
      </c>
      <c r="P367">
        <f>I367/'Shear box'!$F$8</f>
        <v>1.5023923444976078E-2</v>
      </c>
      <c r="Q367">
        <f t="shared" si="67"/>
        <v>209</v>
      </c>
      <c r="R367">
        <f t="shared" si="68"/>
        <v>205.85999999999996</v>
      </c>
      <c r="S367">
        <f t="shared" si="72"/>
        <v>1.5023923444976273E-2</v>
      </c>
      <c r="T367">
        <f t="shared" si="69"/>
        <v>0.17322115384615386</v>
      </c>
      <c r="V367">
        <f t="shared" si="70"/>
        <v>3.6029999999999998</v>
      </c>
      <c r="W367">
        <f t="shared" si="71"/>
        <v>1.5023923444976077</v>
      </c>
    </row>
    <row r="368" spans="1:23" x14ac:dyDescent="0.25">
      <c r="A368" s="2">
        <v>372</v>
      </c>
      <c r="B368" s="2">
        <v>371.56099999999998</v>
      </c>
      <c r="C368" s="2">
        <v>3.57</v>
      </c>
      <c r="D368" s="2">
        <v>0.20599999999999999</v>
      </c>
      <c r="E368" s="2">
        <v>373.34231999999997</v>
      </c>
      <c r="H368" s="54">
        <f t="shared" si="61"/>
        <v>3.613</v>
      </c>
      <c r="I368" s="54">
        <f t="shared" si="62"/>
        <v>0.314</v>
      </c>
      <c r="K368" s="54">
        <f t="shared" si="63"/>
        <v>1.0000000000000009E-3</v>
      </c>
      <c r="L368" s="54">
        <f t="shared" si="64"/>
        <v>1.0000000000000009E-3</v>
      </c>
      <c r="M368">
        <f t="shared" si="65"/>
        <v>0.78539816339744828</v>
      </c>
      <c r="N368">
        <f t="shared" si="66"/>
        <v>45</v>
      </c>
      <c r="P368">
        <f>I368/'Shear box'!$F$8</f>
        <v>1.5023923444976078E-2</v>
      </c>
      <c r="Q368">
        <f t="shared" si="67"/>
        <v>209</v>
      </c>
      <c r="R368">
        <f t="shared" si="68"/>
        <v>205.85999999999996</v>
      </c>
      <c r="S368">
        <f t="shared" si="72"/>
        <v>1.5023923444976273E-2</v>
      </c>
      <c r="T368">
        <f t="shared" si="69"/>
        <v>0.17370192307692306</v>
      </c>
      <c r="V368">
        <f t="shared" si="70"/>
        <v>3.6130000000000004</v>
      </c>
      <c r="W368">
        <f t="shared" si="71"/>
        <v>1.5023923444976077</v>
      </c>
    </row>
    <row r="369" spans="1:23" x14ac:dyDescent="0.25">
      <c r="A369" s="2">
        <v>373</v>
      </c>
      <c r="B369" s="2">
        <v>372.56099999999998</v>
      </c>
      <c r="C369" s="2">
        <v>3.581</v>
      </c>
      <c r="D369" s="2">
        <v>0.20699999999999999</v>
      </c>
      <c r="E369" s="2">
        <v>373.34231999999997</v>
      </c>
      <c r="H369" s="54">
        <f t="shared" si="61"/>
        <v>3.6240000000000001</v>
      </c>
      <c r="I369" s="54">
        <f t="shared" si="62"/>
        <v>0.315</v>
      </c>
      <c r="K369" s="54">
        <f t="shared" si="63"/>
        <v>1.0000000000000009E-3</v>
      </c>
      <c r="L369" s="54">
        <f t="shared" si="64"/>
        <v>1.0000000000000009E-3</v>
      </c>
      <c r="M369">
        <f t="shared" si="65"/>
        <v>0.78539816339744828</v>
      </c>
      <c r="N369">
        <f t="shared" si="66"/>
        <v>45</v>
      </c>
      <c r="P369">
        <f>I369/'Shear box'!$F$8</f>
        <v>1.5071770334928231E-2</v>
      </c>
      <c r="Q369">
        <f t="shared" si="67"/>
        <v>209</v>
      </c>
      <c r="R369">
        <f t="shared" si="68"/>
        <v>205.84999999999997</v>
      </c>
      <c r="S369">
        <f t="shared" si="72"/>
        <v>1.5071770334928347E-2</v>
      </c>
      <c r="T369">
        <f t="shared" si="69"/>
        <v>0.17423076923076922</v>
      </c>
      <c r="V369">
        <f t="shared" si="70"/>
        <v>3.6240000000000001</v>
      </c>
      <c r="W369">
        <f t="shared" si="71"/>
        <v>1.5071770334928232</v>
      </c>
    </row>
    <row r="370" spans="1:23" x14ac:dyDescent="0.25">
      <c r="A370" s="2">
        <v>374</v>
      </c>
      <c r="B370" s="2">
        <v>373.56099999999998</v>
      </c>
      <c r="C370" s="2">
        <v>3.5910000000000002</v>
      </c>
      <c r="D370" s="2">
        <v>0.20799999999999999</v>
      </c>
      <c r="E370" s="2">
        <v>373.34231999999997</v>
      </c>
      <c r="H370" s="54">
        <f t="shared" si="61"/>
        <v>3.6340000000000003</v>
      </c>
      <c r="I370" s="54">
        <f t="shared" si="62"/>
        <v>0.316</v>
      </c>
      <c r="K370" s="54">
        <f t="shared" si="63"/>
        <v>0</v>
      </c>
      <c r="L370" s="54">
        <f t="shared" si="64"/>
        <v>0</v>
      </c>
      <c r="M370" t="e">
        <f t="shared" si="65"/>
        <v>#DIV/0!</v>
      </c>
      <c r="N370" t="e">
        <f t="shared" si="66"/>
        <v>#DIV/0!</v>
      </c>
      <c r="P370">
        <f>I370/'Shear box'!$F$8</f>
        <v>1.5119617224880384E-2</v>
      </c>
      <c r="Q370">
        <f t="shared" si="67"/>
        <v>209</v>
      </c>
      <c r="R370">
        <f t="shared" si="68"/>
        <v>205.84</v>
      </c>
      <c r="S370">
        <f t="shared" si="72"/>
        <v>1.5119617224880422E-2</v>
      </c>
      <c r="T370">
        <f t="shared" si="69"/>
        <v>0.17471153846153847</v>
      </c>
      <c r="V370">
        <f t="shared" si="70"/>
        <v>3.6340000000000003</v>
      </c>
      <c r="W370">
        <f t="shared" si="71"/>
        <v>1.5119617224880384</v>
      </c>
    </row>
    <row r="371" spans="1:23" x14ac:dyDescent="0.25">
      <c r="A371" s="2">
        <v>375</v>
      </c>
      <c r="B371" s="2">
        <v>374.56099999999998</v>
      </c>
      <c r="C371" s="2">
        <v>3.6030000000000002</v>
      </c>
      <c r="D371" s="2">
        <v>0.20799999999999999</v>
      </c>
      <c r="E371" s="2">
        <v>373.34231999999997</v>
      </c>
      <c r="H371" s="54">
        <f t="shared" si="61"/>
        <v>3.6460000000000004</v>
      </c>
      <c r="I371" s="54">
        <f t="shared" si="62"/>
        <v>0.316</v>
      </c>
      <c r="K371" s="54">
        <f t="shared" si="63"/>
        <v>1.0000000000000009E-3</v>
      </c>
      <c r="L371" s="54">
        <f t="shared" si="64"/>
        <v>1.0000000000000009E-3</v>
      </c>
      <c r="M371">
        <f t="shared" si="65"/>
        <v>0.78539816339744828</v>
      </c>
      <c r="N371">
        <f t="shared" si="66"/>
        <v>45</v>
      </c>
      <c r="P371">
        <f>I371/'Shear box'!$F$8</f>
        <v>1.5119617224880384E-2</v>
      </c>
      <c r="Q371">
        <f t="shared" si="67"/>
        <v>209</v>
      </c>
      <c r="R371">
        <f t="shared" si="68"/>
        <v>205.84</v>
      </c>
      <c r="S371">
        <f t="shared" si="72"/>
        <v>1.5119617224880422E-2</v>
      </c>
      <c r="T371">
        <f t="shared" si="69"/>
        <v>0.17528846153846156</v>
      </c>
      <c r="V371">
        <f t="shared" si="70"/>
        <v>3.6460000000000008</v>
      </c>
      <c r="W371">
        <f t="shared" si="71"/>
        <v>1.5119617224880384</v>
      </c>
    </row>
    <row r="372" spans="1:23" x14ac:dyDescent="0.25">
      <c r="A372" s="2">
        <v>376</v>
      </c>
      <c r="B372" s="2">
        <v>375.56099999999998</v>
      </c>
      <c r="C372" s="2">
        <v>3.613</v>
      </c>
      <c r="D372" s="2">
        <v>0.20899999999999999</v>
      </c>
      <c r="E372" s="2">
        <v>373.34231999999997</v>
      </c>
      <c r="H372" s="54">
        <f t="shared" si="61"/>
        <v>3.6560000000000001</v>
      </c>
      <c r="I372" s="54">
        <f t="shared" si="62"/>
        <v>0.317</v>
      </c>
      <c r="K372" s="54">
        <f t="shared" si="63"/>
        <v>0</v>
      </c>
      <c r="L372" s="54">
        <f t="shared" si="64"/>
        <v>0</v>
      </c>
      <c r="M372" t="e">
        <f t="shared" si="65"/>
        <v>#DIV/0!</v>
      </c>
      <c r="N372" t="e">
        <f t="shared" si="66"/>
        <v>#DIV/0!</v>
      </c>
      <c r="P372">
        <f>I372/'Shear box'!$F$8</f>
        <v>1.5167464114832538E-2</v>
      </c>
      <c r="Q372">
        <f t="shared" si="67"/>
        <v>209</v>
      </c>
      <c r="R372">
        <f t="shared" si="68"/>
        <v>205.82999999999998</v>
      </c>
      <c r="S372">
        <f t="shared" si="72"/>
        <v>1.5167464114832607E-2</v>
      </c>
      <c r="T372">
        <f t="shared" si="69"/>
        <v>0.17576923076923076</v>
      </c>
      <c r="V372">
        <f t="shared" si="70"/>
        <v>3.6560000000000001</v>
      </c>
      <c r="W372">
        <f t="shared" si="71"/>
        <v>1.5167464114832538</v>
      </c>
    </row>
    <row r="373" spans="1:23" x14ac:dyDescent="0.25">
      <c r="A373" s="2">
        <v>377</v>
      </c>
      <c r="B373" s="2">
        <v>376.56099999999998</v>
      </c>
      <c r="C373" s="2">
        <v>3.6230000000000002</v>
      </c>
      <c r="D373" s="2">
        <v>0.20899999999999999</v>
      </c>
      <c r="E373" s="2">
        <v>373.34231999999997</v>
      </c>
      <c r="H373" s="54">
        <f t="shared" si="61"/>
        <v>3.6660000000000004</v>
      </c>
      <c r="I373" s="54">
        <f t="shared" si="62"/>
        <v>0.317</v>
      </c>
      <c r="K373" s="54">
        <f t="shared" si="63"/>
        <v>1.0000000000000009E-3</v>
      </c>
      <c r="L373" s="54">
        <f t="shared" si="64"/>
        <v>1.0000000000000009E-3</v>
      </c>
      <c r="M373">
        <f t="shared" si="65"/>
        <v>0.78539816339744828</v>
      </c>
      <c r="N373">
        <f t="shared" si="66"/>
        <v>45</v>
      </c>
      <c r="P373">
        <f>I373/'Shear box'!$F$8</f>
        <v>1.5167464114832538E-2</v>
      </c>
      <c r="Q373">
        <f t="shared" si="67"/>
        <v>209</v>
      </c>
      <c r="R373">
        <f t="shared" si="68"/>
        <v>205.82999999999998</v>
      </c>
      <c r="S373">
        <f t="shared" si="72"/>
        <v>1.5167464114832607E-2</v>
      </c>
      <c r="T373">
        <f t="shared" si="69"/>
        <v>0.17625000000000002</v>
      </c>
      <c r="V373">
        <f t="shared" si="70"/>
        <v>3.6660000000000004</v>
      </c>
      <c r="W373">
        <f t="shared" si="71"/>
        <v>1.5167464114832538</v>
      </c>
    </row>
    <row r="374" spans="1:23" x14ac:dyDescent="0.25">
      <c r="A374" s="2">
        <v>378</v>
      </c>
      <c r="B374" s="2">
        <v>377.56099999999998</v>
      </c>
      <c r="C374" s="2">
        <v>3.6349999999999998</v>
      </c>
      <c r="D374" s="2">
        <v>0.21</v>
      </c>
      <c r="E374" s="2">
        <v>373.34231999999997</v>
      </c>
      <c r="H374" s="54">
        <f t="shared" si="61"/>
        <v>3.6779999999999999</v>
      </c>
      <c r="I374" s="54">
        <f t="shared" si="62"/>
        <v>0.318</v>
      </c>
      <c r="K374" s="54">
        <f t="shared" si="63"/>
        <v>1.0000000000000009E-3</v>
      </c>
      <c r="L374" s="54">
        <f t="shared" si="64"/>
        <v>1.0000000000000009E-3</v>
      </c>
      <c r="M374">
        <f t="shared" si="65"/>
        <v>0.78539816339744828</v>
      </c>
      <c r="N374">
        <f t="shared" si="66"/>
        <v>45</v>
      </c>
      <c r="P374">
        <f>I374/'Shear box'!$F$8</f>
        <v>1.521531100478469E-2</v>
      </c>
      <c r="Q374">
        <f t="shared" si="67"/>
        <v>209</v>
      </c>
      <c r="R374">
        <f t="shared" si="68"/>
        <v>205.81999999999996</v>
      </c>
      <c r="S374">
        <f t="shared" si="72"/>
        <v>1.5215311004784904E-2</v>
      </c>
      <c r="T374">
        <f t="shared" si="69"/>
        <v>0.17682692307692308</v>
      </c>
      <c r="V374">
        <f t="shared" si="70"/>
        <v>3.6779999999999999</v>
      </c>
      <c r="W374">
        <f t="shared" si="71"/>
        <v>1.5215311004784691</v>
      </c>
    </row>
    <row r="375" spans="1:23" x14ac:dyDescent="0.25">
      <c r="A375" s="2">
        <v>379</v>
      </c>
      <c r="B375" s="2">
        <v>378.56099999999998</v>
      </c>
      <c r="C375" s="2">
        <v>3.645</v>
      </c>
      <c r="D375" s="2">
        <v>0.21099999999999999</v>
      </c>
      <c r="E375" s="2">
        <v>373.34231999999997</v>
      </c>
      <c r="H375" s="54">
        <f t="shared" si="61"/>
        <v>3.6880000000000002</v>
      </c>
      <c r="I375" s="54">
        <f t="shared" si="62"/>
        <v>0.31900000000000001</v>
      </c>
      <c r="K375" s="54">
        <f t="shared" si="63"/>
        <v>0</v>
      </c>
      <c r="L375" s="54">
        <f t="shared" si="64"/>
        <v>0</v>
      </c>
      <c r="M375" t="e">
        <f t="shared" si="65"/>
        <v>#DIV/0!</v>
      </c>
      <c r="N375" t="e">
        <f t="shared" si="66"/>
        <v>#DIV/0!</v>
      </c>
      <c r="P375">
        <f>I375/'Shear box'!$F$8</f>
        <v>1.5263157894736843E-2</v>
      </c>
      <c r="Q375">
        <f t="shared" si="67"/>
        <v>209</v>
      </c>
      <c r="R375">
        <f t="shared" si="68"/>
        <v>205.81</v>
      </c>
      <c r="S375">
        <f t="shared" si="72"/>
        <v>1.5263157894736867E-2</v>
      </c>
      <c r="T375">
        <f t="shared" si="69"/>
        <v>0.17730769230769231</v>
      </c>
      <c r="V375">
        <f t="shared" si="70"/>
        <v>3.6880000000000002</v>
      </c>
      <c r="W375">
        <f t="shared" si="71"/>
        <v>1.5263157894736843</v>
      </c>
    </row>
    <row r="376" spans="1:23" x14ac:dyDescent="0.25">
      <c r="A376" s="2">
        <v>380</v>
      </c>
      <c r="B376" s="2">
        <v>379.56099999999998</v>
      </c>
      <c r="C376" s="2">
        <v>3.6549999999999998</v>
      </c>
      <c r="D376" s="2">
        <v>0.21099999999999999</v>
      </c>
      <c r="E376" s="2">
        <v>373.34231999999997</v>
      </c>
      <c r="H376" s="54">
        <f t="shared" si="61"/>
        <v>3.698</v>
      </c>
      <c r="I376" s="54">
        <f t="shared" si="62"/>
        <v>0.31900000000000001</v>
      </c>
      <c r="K376" s="54">
        <f t="shared" si="63"/>
        <v>1.0000000000000009E-3</v>
      </c>
      <c r="L376" s="54">
        <f t="shared" si="64"/>
        <v>1.0000000000000009E-3</v>
      </c>
      <c r="M376">
        <f t="shared" si="65"/>
        <v>0.78539816339744828</v>
      </c>
      <c r="N376">
        <f t="shared" si="66"/>
        <v>45</v>
      </c>
      <c r="P376">
        <f>I376/'Shear box'!$F$8</f>
        <v>1.5263157894736843E-2</v>
      </c>
      <c r="Q376">
        <f t="shared" si="67"/>
        <v>209</v>
      </c>
      <c r="R376">
        <f t="shared" si="68"/>
        <v>205.81</v>
      </c>
      <c r="S376">
        <f t="shared" si="72"/>
        <v>1.5263157894736867E-2</v>
      </c>
      <c r="T376">
        <f t="shared" si="69"/>
        <v>0.17778846153846153</v>
      </c>
      <c r="V376">
        <f t="shared" si="70"/>
        <v>3.698</v>
      </c>
      <c r="W376">
        <f t="shared" si="71"/>
        <v>1.5263157894736843</v>
      </c>
    </row>
    <row r="377" spans="1:23" x14ac:dyDescent="0.25">
      <c r="A377" s="2">
        <v>381</v>
      </c>
      <c r="B377" s="2">
        <v>380.56099999999998</v>
      </c>
      <c r="C377" s="2">
        <v>3.6680000000000001</v>
      </c>
      <c r="D377" s="2">
        <v>0.21199999999999999</v>
      </c>
      <c r="E377" s="2">
        <v>373.34231999999997</v>
      </c>
      <c r="H377" s="54">
        <f t="shared" si="61"/>
        <v>3.7110000000000003</v>
      </c>
      <c r="I377" s="54">
        <f t="shared" si="62"/>
        <v>0.32</v>
      </c>
      <c r="K377" s="54">
        <f t="shared" si="63"/>
        <v>0</v>
      </c>
      <c r="L377" s="54">
        <f t="shared" si="64"/>
        <v>0</v>
      </c>
      <c r="M377" t="e">
        <f t="shared" si="65"/>
        <v>#DIV/0!</v>
      </c>
      <c r="N377" t="e">
        <f t="shared" si="66"/>
        <v>#DIV/0!</v>
      </c>
      <c r="P377">
        <f>I377/'Shear box'!$F$8</f>
        <v>1.5311004784688997E-2</v>
      </c>
      <c r="Q377">
        <f t="shared" si="67"/>
        <v>209</v>
      </c>
      <c r="R377">
        <f t="shared" si="68"/>
        <v>205.79999999999998</v>
      </c>
      <c r="S377">
        <f t="shared" si="72"/>
        <v>1.5311004784689053E-2</v>
      </c>
      <c r="T377">
        <f t="shared" si="69"/>
        <v>0.17841346153846155</v>
      </c>
      <c r="V377">
        <f t="shared" si="70"/>
        <v>3.7110000000000003</v>
      </c>
      <c r="W377">
        <f t="shared" si="71"/>
        <v>1.5311004784688997</v>
      </c>
    </row>
    <row r="378" spans="1:23" x14ac:dyDescent="0.25">
      <c r="A378" s="2">
        <v>382</v>
      </c>
      <c r="B378" s="2">
        <v>381.56099999999998</v>
      </c>
      <c r="C378" s="2">
        <v>3.677</v>
      </c>
      <c r="D378" s="2">
        <v>0.21199999999999999</v>
      </c>
      <c r="E378" s="2">
        <v>373.34231999999997</v>
      </c>
      <c r="H378" s="54">
        <f t="shared" si="61"/>
        <v>3.72</v>
      </c>
      <c r="I378" s="54">
        <f t="shared" si="62"/>
        <v>0.32</v>
      </c>
      <c r="K378" s="54">
        <f t="shared" si="63"/>
        <v>1.0000000000000009E-3</v>
      </c>
      <c r="L378" s="54">
        <f t="shared" si="64"/>
        <v>1.0000000000000009E-3</v>
      </c>
      <c r="M378">
        <f t="shared" si="65"/>
        <v>0.78539816339744828</v>
      </c>
      <c r="N378">
        <f t="shared" si="66"/>
        <v>45</v>
      </c>
      <c r="P378">
        <f>I378/'Shear box'!$F$8</f>
        <v>1.5311004784688997E-2</v>
      </c>
      <c r="Q378">
        <f t="shared" si="67"/>
        <v>209</v>
      </c>
      <c r="R378">
        <f t="shared" si="68"/>
        <v>205.79999999999998</v>
      </c>
      <c r="S378">
        <f t="shared" si="72"/>
        <v>1.5311004784689053E-2</v>
      </c>
      <c r="T378">
        <f t="shared" si="69"/>
        <v>0.17884615384615385</v>
      </c>
      <c r="V378">
        <f t="shared" si="70"/>
        <v>3.72</v>
      </c>
      <c r="W378">
        <f t="shared" si="71"/>
        <v>1.5311004784688997</v>
      </c>
    </row>
    <row r="379" spans="1:23" x14ac:dyDescent="0.25">
      <c r="A379" s="2">
        <v>383</v>
      </c>
      <c r="B379" s="2">
        <v>382.56099999999998</v>
      </c>
      <c r="C379" s="2">
        <v>3.6869999999999998</v>
      </c>
      <c r="D379" s="2">
        <v>0.21299999999999999</v>
      </c>
      <c r="E379" s="2">
        <v>373.34231999999997</v>
      </c>
      <c r="H379" s="54">
        <f t="shared" si="61"/>
        <v>3.73</v>
      </c>
      <c r="I379" s="54">
        <f t="shared" si="62"/>
        <v>0.32100000000000001</v>
      </c>
      <c r="K379" s="54">
        <f t="shared" si="63"/>
        <v>1.0000000000000009E-3</v>
      </c>
      <c r="L379" s="54">
        <f t="shared" si="64"/>
        <v>1.0000000000000009E-3</v>
      </c>
      <c r="M379">
        <f t="shared" si="65"/>
        <v>0.78539816339744828</v>
      </c>
      <c r="N379">
        <f t="shared" si="66"/>
        <v>45</v>
      </c>
      <c r="P379">
        <f>I379/'Shear box'!$F$8</f>
        <v>1.535885167464115E-2</v>
      </c>
      <c r="Q379">
        <f t="shared" si="67"/>
        <v>209</v>
      </c>
      <c r="R379">
        <f t="shared" si="68"/>
        <v>205.78999999999996</v>
      </c>
      <c r="S379">
        <f t="shared" si="72"/>
        <v>1.5358851674641349E-2</v>
      </c>
      <c r="T379">
        <f t="shared" si="69"/>
        <v>0.17932692307692308</v>
      </c>
      <c r="V379">
        <f t="shared" si="70"/>
        <v>3.73</v>
      </c>
      <c r="W379">
        <f t="shared" si="71"/>
        <v>1.535885167464115</v>
      </c>
    </row>
    <row r="380" spans="1:23" x14ac:dyDescent="0.25">
      <c r="A380" s="2">
        <v>384</v>
      </c>
      <c r="B380" s="2">
        <v>383.56099999999998</v>
      </c>
      <c r="C380" s="2">
        <v>3.6970000000000001</v>
      </c>
      <c r="D380" s="2">
        <v>0.214</v>
      </c>
      <c r="E380" s="2">
        <v>373.34231999999997</v>
      </c>
      <c r="H380" s="54">
        <f t="shared" si="61"/>
        <v>3.74</v>
      </c>
      <c r="I380" s="54">
        <f t="shared" si="62"/>
        <v>0.32200000000000001</v>
      </c>
      <c r="K380" s="54">
        <f t="shared" si="63"/>
        <v>1.0000000000000009E-3</v>
      </c>
      <c r="L380" s="54">
        <f t="shared" si="64"/>
        <v>1.0000000000000009E-3</v>
      </c>
      <c r="M380">
        <f t="shared" si="65"/>
        <v>0.78539816339744828</v>
      </c>
      <c r="N380">
        <f t="shared" si="66"/>
        <v>45</v>
      </c>
      <c r="P380">
        <f>I380/'Shear box'!$F$8</f>
        <v>1.5406698564593303E-2</v>
      </c>
      <c r="Q380">
        <f t="shared" si="67"/>
        <v>209</v>
      </c>
      <c r="R380">
        <f t="shared" si="68"/>
        <v>205.78</v>
      </c>
      <c r="S380">
        <f t="shared" si="72"/>
        <v>1.5406698564593313E-2</v>
      </c>
      <c r="T380">
        <f t="shared" si="69"/>
        <v>0.17980769230769231</v>
      </c>
      <c r="V380">
        <f t="shared" si="70"/>
        <v>3.74</v>
      </c>
      <c r="W380">
        <f t="shared" si="71"/>
        <v>1.5406698564593302</v>
      </c>
    </row>
    <row r="381" spans="1:23" x14ac:dyDescent="0.25">
      <c r="A381" s="2">
        <v>385</v>
      </c>
      <c r="B381" s="2">
        <v>384.56099999999998</v>
      </c>
      <c r="C381" s="2">
        <v>3.71</v>
      </c>
      <c r="D381" s="2">
        <v>0.215</v>
      </c>
      <c r="E381" s="2">
        <v>373.34231999999997</v>
      </c>
      <c r="H381" s="54">
        <f t="shared" ref="H381:H444" si="73">C381-C$2</f>
        <v>3.7530000000000001</v>
      </c>
      <c r="I381" s="54">
        <f t="shared" ref="I381:I444" si="74">D381-$D$2</f>
        <v>0.32300000000000001</v>
      </c>
      <c r="K381" s="54">
        <f t="shared" si="63"/>
        <v>1.0000000000000009E-3</v>
      </c>
      <c r="L381" s="54">
        <f t="shared" si="64"/>
        <v>1.0000000000000009E-3</v>
      </c>
      <c r="M381">
        <f t="shared" si="65"/>
        <v>0.78539816339744828</v>
      </c>
      <c r="N381">
        <f t="shared" si="66"/>
        <v>45</v>
      </c>
      <c r="P381">
        <f>I381/'Shear box'!$F$8</f>
        <v>1.5454545454545455E-2</v>
      </c>
      <c r="Q381">
        <f t="shared" si="67"/>
        <v>209</v>
      </c>
      <c r="R381">
        <f t="shared" si="68"/>
        <v>205.76999999999998</v>
      </c>
      <c r="S381">
        <f t="shared" si="72"/>
        <v>1.5454545454545499E-2</v>
      </c>
      <c r="T381">
        <f t="shared" si="69"/>
        <v>0.18043269230769229</v>
      </c>
      <c r="V381">
        <f t="shared" si="70"/>
        <v>3.7530000000000001</v>
      </c>
      <c r="W381">
        <f t="shared" si="71"/>
        <v>1.5454545454545454</v>
      </c>
    </row>
    <row r="382" spans="1:23" x14ac:dyDescent="0.25">
      <c r="A382" s="2">
        <v>386</v>
      </c>
      <c r="B382" s="2">
        <v>385.56099999999998</v>
      </c>
      <c r="C382" s="2">
        <v>3.72</v>
      </c>
      <c r="D382" s="2">
        <v>0.216</v>
      </c>
      <c r="E382" s="2">
        <v>373.34231999999997</v>
      </c>
      <c r="H382" s="54">
        <f t="shared" si="73"/>
        <v>3.7630000000000003</v>
      </c>
      <c r="I382" s="54">
        <f t="shared" si="74"/>
        <v>0.32400000000000001</v>
      </c>
      <c r="K382" s="54">
        <f t="shared" si="63"/>
        <v>0</v>
      </c>
      <c r="L382" s="54">
        <f t="shared" si="64"/>
        <v>0</v>
      </c>
      <c r="M382" t="e">
        <f t="shared" si="65"/>
        <v>#DIV/0!</v>
      </c>
      <c r="N382" t="e">
        <f t="shared" si="66"/>
        <v>#DIV/0!</v>
      </c>
      <c r="P382">
        <f>I382/'Shear box'!$F$8</f>
        <v>1.550239234449761E-2</v>
      </c>
      <c r="Q382">
        <f t="shared" si="67"/>
        <v>209</v>
      </c>
      <c r="R382">
        <f t="shared" si="68"/>
        <v>205.75999999999996</v>
      </c>
      <c r="S382">
        <f t="shared" si="72"/>
        <v>1.5502392344497795E-2</v>
      </c>
      <c r="T382">
        <f t="shared" si="69"/>
        <v>0.18091346153846155</v>
      </c>
      <c r="V382">
        <f t="shared" si="70"/>
        <v>3.7630000000000003</v>
      </c>
      <c r="W382">
        <f t="shared" si="71"/>
        <v>1.5502392344497609</v>
      </c>
    </row>
    <row r="383" spans="1:23" x14ac:dyDescent="0.25">
      <c r="A383" s="2">
        <v>387</v>
      </c>
      <c r="B383" s="2">
        <v>386.56099999999998</v>
      </c>
      <c r="C383" s="2">
        <v>3.7309999999999999</v>
      </c>
      <c r="D383" s="2">
        <v>0.216</v>
      </c>
      <c r="E383" s="2">
        <v>373.34231999999997</v>
      </c>
      <c r="H383" s="54">
        <f t="shared" si="73"/>
        <v>3.774</v>
      </c>
      <c r="I383" s="54">
        <f t="shared" si="74"/>
        <v>0.32400000000000001</v>
      </c>
      <c r="K383" s="54">
        <f t="shared" si="63"/>
        <v>1.0000000000000009E-3</v>
      </c>
      <c r="L383" s="54">
        <f t="shared" si="64"/>
        <v>1.0000000000000009E-3</v>
      </c>
      <c r="M383">
        <f t="shared" si="65"/>
        <v>0.78539816339744828</v>
      </c>
      <c r="N383">
        <f t="shared" si="66"/>
        <v>45</v>
      </c>
      <c r="P383">
        <f>I383/'Shear box'!$F$8</f>
        <v>1.550239234449761E-2</v>
      </c>
      <c r="Q383">
        <f t="shared" si="67"/>
        <v>209</v>
      </c>
      <c r="R383">
        <f t="shared" si="68"/>
        <v>205.75999999999996</v>
      </c>
      <c r="S383">
        <f t="shared" si="72"/>
        <v>1.5502392344497795E-2</v>
      </c>
      <c r="T383">
        <f t="shared" si="69"/>
        <v>0.18144230769230768</v>
      </c>
      <c r="V383">
        <f t="shared" si="70"/>
        <v>3.7740000000000005</v>
      </c>
      <c r="W383">
        <f t="shared" si="71"/>
        <v>1.5502392344497609</v>
      </c>
    </row>
    <row r="384" spans="1:23" x14ac:dyDescent="0.25">
      <c r="A384" s="2">
        <v>388</v>
      </c>
      <c r="B384" s="2">
        <v>387.56099999999998</v>
      </c>
      <c r="C384" s="2">
        <v>3.7410000000000001</v>
      </c>
      <c r="D384" s="2">
        <v>0.217</v>
      </c>
      <c r="E384" s="2">
        <v>373.34231999999997</v>
      </c>
      <c r="H384" s="54">
        <f t="shared" si="73"/>
        <v>3.7840000000000003</v>
      </c>
      <c r="I384" s="54">
        <f t="shared" si="74"/>
        <v>0.32500000000000001</v>
      </c>
      <c r="K384" s="54">
        <f t="shared" si="63"/>
        <v>0</v>
      </c>
      <c r="L384" s="54">
        <f t="shared" si="64"/>
        <v>0</v>
      </c>
      <c r="M384" t="e">
        <f t="shared" si="65"/>
        <v>#DIV/0!</v>
      </c>
      <c r="N384" t="e">
        <f t="shared" si="66"/>
        <v>#DIV/0!</v>
      </c>
      <c r="P384">
        <f>I384/'Shear box'!$F$8</f>
        <v>1.5550239234449762E-2</v>
      </c>
      <c r="Q384">
        <f t="shared" si="67"/>
        <v>209</v>
      </c>
      <c r="R384">
        <f t="shared" si="68"/>
        <v>205.75</v>
      </c>
      <c r="S384">
        <f t="shared" si="72"/>
        <v>1.5550239234449759E-2</v>
      </c>
      <c r="T384">
        <f t="shared" si="69"/>
        <v>0.18192307692307694</v>
      </c>
      <c r="V384">
        <f t="shared" si="70"/>
        <v>3.7840000000000007</v>
      </c>
      <c r="W384">
        <f t="shared" si="71"/>
        <v>1.5550239234449763</v>
      </c>
    </row>
    <row r="385" spans="1:23" x14ac:dyDescent="0.25">
      <c r="A385" s="2">
        <v>389</v>
      </c>
      <c r="B385" s="2">
        <v>388.56099999999998</v>
      </c>
      <c r="C385" s="2">
        <v>3.7530000000000001</v>
      </c>
      <c r="D385" s="2">
        <v>0.217</v>
      </c>
      <c r="E385" s="2">
        <v>373.34231999999997</v>
      </c>
      <c r="H385" s="54">
        <f t="shared" si="73"/>
        <v>3.7960000000000003</v>
      </c>
      <c r="I385" s="54">
        <f t="shared" si="74"/>
        <v>0.32500000000000001</v>
      </c>
      <c r="K385" s="54">
        <f t="shared" si="63"/>
        <v>1.0000000000000009E-3</v>
      </c>
      <c r="L385" s="54">
        <f t="shared" si="64"/>
        <v>1.0000000000000009E-3</v>
      </c>
      <c r="M385">
        <f t="shared" si="65"/>
        <v>0.78539816339744828</v>
      </c>
      <c r="N385">
        <f t="shared" si="66"/>
        <v>45</v>
      </c>
      <c r="P385">
        <f>I385/'Shear box'!$F$8</f>
        <v>1.5550239234449762E-2</v>
      </c>
      <c r="Q385">
        <f t="shared" si="67"/>
        <v>209</v>
      </c>
      <c r="R385">
        <f t="shared" si="68"/>
        <v>205.75</v>
      </c>
      <c r="S385">
        <f t="shared" si="72"/>
        <v>1.5550239234449759E-2</v>
      </c>
      <c r="T385">
        <f t="shared" si="69"/>
        <v>0.1825</v>
      </c>
      <c r="V385">
        <f t="shared" si="70"/>
        <v>3.7960000000000003</v>
      </c>
      <c r="W385">
        <f t="shared" si="71"/>
        <v>1.5550239234449763</v>
      </c>
    </row>
    <row r="386" spans="1:23" x14ac:dyDescent="0.25">
      <c r="A386" s="2">
        <v>390</v>
      </c>
      <c r="B386" s="2">
        <v>389.56099999999998</v>
      </c>
      <c r="C386" s="2">
        <v>3.7639999999999998</v>
      </c>
      <c r="D386" s="2">
        <v>0.218</v>
      </c>
      <c r="E386" s="2">
        <v>373.34231999999997</v>
      </c>
      <c r="H386" s="54">
        <f t="shared" si="73"/>
        <v>3.8069999999999999</v>
      </c>
      <c r="I386" s="54">
        <f t="shared" si="74"/>
        <v>0.32600000000000001</v>
      </c>
      <c r="K386" s="54">
        <f t="shared" si="63"/>
        <v>0</v>
      </c>
      <c r="L386" s="54">
        <f t="shared" si="64"/>
        <v>0</v>
      </c>
      <c r="M386" t="e">
        <f t="shared" si="65"/>
        <v>#DIV/0!</v>
      </c>
      <c r="N386" t="e">
        <f t="shared" si="66"/>
        <v>#DIV/0!</v>
      </c>
      <c r="P386">
        <f>I386/'Shear box'!$F$8</f>
        <v>1.5598086124401915E-2</v>
      </c>
      <c r="Q386">
        <f t="shared" si="67"/>
        <v>209</v>
      </c>
      <c r="R386">
        <f t="shared" si="68"/>
        <v>205.73999999999998</v>
      </c>
      <c r="S386">
        <f t="shared" si="72"/>
        <v>1.5598086124402055E-2</v>
      </c>
      <c r="T386">
        <f t="shared" si="69"/>
        <v>0.18302884615384615</v>
      </c>
      <c r="V386">
        <f t="shared" si="70"/>
        <v>3.8069999999999999</v>
      </c>
      <c r="W386">
        <f t="shared" si="71"/>
        <v>1.5598086124401915</v>
      </c>
    </row>
    <row r="387" spans="1:23" x14ac:dyDescent="0.25">
      <c r="A387" s="2">
        <v>391</v>
      </c>
      <c r="B387" s="2">
        <v>390.56099999999998</v>
      </c>
      <c r="C387" s="2">
        <v>3.774</v>
      </c>
      <c r="D387" s="2">
        <v>0.218</v>
      </c>
      <c r="E387" s="2">
        <v>373.34231999999997</v>
      </c>
      <c r="H387" s="54">
        <f t="shared" si="73"/>
        <v>3.8170000000000002</v>
      </c>
      <c r="I387" s="54">
        <f t="shared" si="74"/>
        <v>0.32600000000000001</v>
      </c>
      <c r="K387" s="54">
        <f t="shared" ref="K387:K450" si="75">I388-I387</f>
        <v>1.0000000000000009E-3</v>
      </c>
      <c r="L387" s="54">
        <f t="shared" ref="L387:L450" si="76">I388-I387</f>
        <v>1.0000000000000009E-3</v>
      </c>
      <c r="M387">
        <f t="shared" ref="M387:M450" si="77">ATAN(K387/L387)</f>
        <v>0.78539816339744828</v>
      </c>
      <c r="N387">
        <f t="shared" ref="N387:N450" si="78">M387/PI()*180</f>
        <v>45</v>
      </c>
      <c r="P387">
        <f>I387/'Shear box'!$F$8</f>
        <v>1.5598086124401915E-2</v>
      </c>
      <c r="Q387">
        <f t="shared" ref="Q387:Q450" si="79">(100*100*20.9)/1000</f>
        <v>209</v>
      </c>
      <c r="R387">
        <f t="shared" ref="R387:R450" si="80">(100*100*(20.9-I387))/1000</f>
        <v>205.73999999999998</v>
      </c>
      <c r="S387">
        <f t="shared" si="72"/>
        <v>1.5598086124402055E-2</v>
      </c>
      <c r="T387">
        <f t="shared" ref="T387:T450" si="81">H387/20.8</f>
        <v>0.18350961538461538</v>
      </c>
      <c r="V387">
        <f t="shared" ref="V387:V450" si="82">H387/100*100</f>
        <v>3.8170000000000002</v>
      </c>
      <c r="W387">
        <f t="shared" ref="W387:W450" si="83">(I387)/20.9*100</f>
        <v>1.5598086124401915</v>
      </c>
    </row>
    <row r="388" spans="1:23" x14ac:dyDescent="0.25">
      <c r="A388" s="2">
        <v>392</v>
      </c>
      <c r="B388" s="2">
        <v>391.56099999999998</v>
      </c>
      <c r="C388" s="2">
        <v>3.7850000000000001</v>
      </c>
      <c r="D388" s="2">
        <v>0.219</v>
      </c>
      <c r="E388" s="2">
        <v>373.34231999999997</v>
      </c>
      <c r="H388" s="54">
        <f t="shared" si="73"/>
        <v>3.8280000000000003</v>
      </c>
      <c r="I388" s="54">
        <f t="shared" si="74"/>
        <v>0.32700000000000001</v>
      </c>
      <c r="K388" s="54">
        <f t="shared" si="75"/>
        <v>0</v>
      </c>
      <c r="L388" s="54">
        <f t="shared" si="76"/>
        <v>0</v>
      </c>
      <c r="M388" t="e">
        <f t="shared" si="77"/>
        <v>#DIV/0!</v>
      </c>
      <c r="N388" t="e">
        <f t="shared" si="78"/>
        <v>#DIV/0!</v>
      </c>
      <c r="P388">
        <f>I388/'Shear box'!$F$8</f>
        <v>1.5645933014354067E-2</v>
      </c>
      <c r="Q388">
        <f t="shared" si="79"/>
        <v>209</v>
      </c>
      <c r="R388">
        <f t="shared" si="80"/>
        <v>205.72999999999996</v>
      </c>
      <c r="S388">
        <f t="shared" si="72"/>
        <v>1.5645933014354241E-2</v>
      </c>
      <c r="T388">
        <f t="shared" si="81"/>
        <v>0.18403846153846154</v>
      </c>
      <c r="V388">
        <f t="shared" si="82"/>
        <v>3.8280000000000003</v>
      </c>
      <c r="W388">
        <f t="shared" si="83"/>
        <v>1.5645933014354068</v>
      </c>
    </row>
    <row r="389" spans="1:23" x14ac:dyDescent="0.25">
      <c r="A389" s="2">
        <v>393</v>
      </c>
      <c r="B389" s="2">
        <v>392.56099999999998</v>
      </c>
      <c r="C389" s="2">
        <v>3.7949999999999999</v>
      </c>
      <c r="D389" s="2">
        <v>0.219</v>
      </c>
      <c r="E389" s="2">
        <v>373.34231999999997</v>
      </c>
      <c r="H389" s="54">
        <f t="shared" si="73"/>
        <v>3.8380000000000001</v>
      </c>
      <c r="I389" s="54">
        <f t="shared" si="74"/>
        <v>0.32700000000000001</v>
      </c>
      <c r="K389" s="54">
        <f t="shared" si="75"/>
        <v>1.0000000000000009E-3</v>
      </c>
      <c r="L389" s="54">
        <f t="shared" si="76"/>
        <v>1.0000000000000009E-3</v>
      </c>
      <c r="M389">
        <f t="shared" si="77"/>
        <v>0.78539816339744828</v>
      </c>
      <c r="N389">
        <f t="shared" si="78"/>
        <v>45</v>
      </c>
      <c r="P389">
        <f>I389/'Shear box'!$F$8</f>
        <v>1.5645933014354067E-2</v>
      </c>
      <c r="Q389">
        <f t="shared" si="79"/>
        <v>209</v>
      </c>
      <c r="R389">
        <f t="shared" si="80"/>
        <v>205.72999999999996</v>
      </c>
      <c r="S389">
        <f t="shared" si="72"/>
        <v>1.5645933014354241E-2</v>
      </c>
      <c r="T389">
        <f t="shared" si="81"/>
        <v>0.18451923076923077</v>
      </c>
      <c r="V389">
        <f t="shared" si="82"/>
        <v>3.8379999999999996</v>
      </c>
      <c r="W389">
        <f t="shared" si="83"/>
        <v>1.5645933014354068</v>
      </c>
    </row>
    <row r="390" spans="1:23" x14ac:dyDescent="0.25">
      <c r="A390" s="2">
        <v>394</v>
      </c>
      <c r="B390" s="2">
        <v>393.56099999999998</v>
      </c>
      <c r="C390" s="2">
        <v>3.8050000000000002</v>
      </c>
      <c r="D390" s="2">
        <v>0.22</v>
      </c>
      <c r="E390" s="2">
        <v>373.34231999999997</v>
      </c>
      <c r="H390" s="54">
        <f t="shared" si="73"/>
        <v>3.8480000000000003</v>
      </c>
      <c r="I390" s="54">
        <f t="shared" si="74"/>
        <v>0.32800000000000001</v>
      </c>
      <c r="K390" s="54">
        <f t="shared" si="75"/>
        <v>1.0000000000000009E-3</v>
      </c>
      <c r="L390" s="54">
        <f t="shared" si="76"/>
        <v>1.0000000000000009E-3</v>
      </c>
      <c r="M390">
        <f t="shared" si="77"/>
        <v>0.78539816339744828</v>
      </c>
      <c r="N390">
        <f t="shared" si="78"/>
        <v>45</v>
      </c>
      <c r="P390">
        <f>I390/'Shear box'!$F$8</f>
        <v>1.5693779904306222E-2</v>
      </c>
      <c r="Q390">
        <f t="shared" si="79"/>
        <v>209</v>
      </c>
      <c r="R390">
        <f t="shared" si="80"/>
        <v>205.72</v>
      </c>
      <c r="S390">
        <f t="shared" si="72"/>
        <v>1.5693779904306204E-2</v>
      </c>
      <c r="T390">
        <f t="shared" si="81"/>
        <v>0.185</v>
      </c>
      <c r="V390">
        <f t="shared" si="82"/>
        <v>3.8479999999999999</v>
      </c>
      <c r="W390">
        <f t="shared" si="83"/>
        <v>1.5693779904306222</v>
      </c>
    </row>
    <row r="391" spans="1:23" x14ac:dyDescent="0.25">
      <c r="A391" s="2">
        <v>395</v>
      </c>
      <c r="B391" s="2">
        <v>394.56099999999998</v>
      </c>
      <c r="C391" s="2">
        <v>3.8149999999999999</v>
      </c>
      <c r="D391" s="2">
        <v>0.221</v>
      </c>
      <c r="E391" s="2">
        <v>373.34231999999997</v>
      </c>
      <c r="H391" s="54">
        <f t="shared" si="73"/>
        <v>3.8580000000000001</v>
      </c>
      <c r="I391" s="54">
        <f t="shared" si="74"/>
        <v>0.32900000000000001</v>
      </c>
      <c r="K391" s="54">
        <f t="shared" si="75"/>
        <v>0</v>
      </c>
      <c r="L391" s="54">
        <f t="shared" si="76"/>
        <v>0</v>
      </c>
      <c r="M391" t="e">
        <f t="shared" si="77"/>
        <v>#DIV/0!</v>
      </c>
      <c r="N391" t="e">
        <f t="shared" si="78"/>
        <v>#DIV/0!</v>
      </c>
      <c r="P391">
        <f>I391/'Shear box'!$F$8</f>
        <v>1.5741626794258376E-2</v>
      </c>
      <c r="Q391">
        <f t="shared" si="79"/>
        <v>209</v>
      </c>
      <c r="R391">
        <f t="shared" si="80"/>
        <v>205.70999999999998</v>
      </c>
      <c r="S391">
        <f t="shared" si="72"/>
        <v>1.5741626794258501E-2</v>
      </c>
      <c r="T391">
        <f t="shared" si="81"/>
        <v>0.18548076923076923</v>
      </c>
      <c r="V391">
        <f t="shared" si="82"/>
        <v>3.8580000000000005</v>
      </c>
      <c r="W391">
        <f t="shared" si="83"/>
        <v>1.5741626794258377</v>
      </c>
    </row>
    <row r="392" spans="1:23" x14ac:dyDescent="0.25">
      <c r="A392" s="2">
        <v>396</v>
      </c>
      <c r="B392" s="2">
        <v>395.56099999999998</v>
      </c>
      <c r="C392" s="2">
        <v>3.8260000000000001</v>
      </c>
      <c r="D392" s="2">
        <v>0.221</v>
      </c>
      <c r="E392" s="2">
        <v>373.34231999999997</v>
      </c>
      <c r="H392" s="54">
        <f t="shared" si="73"/>
        <v>3.8690000000000002</v>
      </c>
      <c r="I392" s="54">
        <f t="shared" si="74"/>
        <v>0.32900000000000001</v>
      </c>
      <c r="K392" s="54">
        <f t="shared" si="75"/>
        <v>1.0000000000000009E-3</v>
      </c>
      <c r="L392" s="54">
        <f t="shared" si="76"/>
        <v>1.0000000000000009E-3</v>
      </c>
      <c r="M392">
        <f t="shared" si="77"/>
        <v>0.78539816339744828</v>
      </c>
      <c r="N392">
        <f t="shared" si="78"/>
        <v>45</v>
      </c>
      <c r="P392">
        <f>I392/'Shear box'!$F$8</f>
        <v>1.5741626794258376E-2</v>
      </c>
      <c r="Q392">
        <f t="shared" si="79"/>
        <v>209</v>
      </c>
      <c r="R392">
        <f t="shared" si="80"/>
        <v>205.70999999999998</v>
      </c>
      <c r="S392">
        <f t="shared" si="72"/>
        <v>1.5741626794258501E-2</v>
      </c>
      <c r="T392">
        <f t="shared" si="81"/>
        <v>0.18600961538461538</v>
      </c>
      <c r="V392">
        <f t="shared" si="82"/>
        <v>3.8690000000000002</v>
      </c>
      <c r="W392">
        <f t="shared" si="83"/>
        <v>1.5741626794258377</v>
      </c>
    </row>
    <row r="393" spans="1:23" x14ac:dyDescent="0.25">
      <c r="A393" s="2">
        <v>397</v>
      </c>
      <c r="B393" s="2">
        <v>396.56099999999998</v>
      </c>
      <c r="C393" s="2">
        <v>3.84</v>
      </c>
      <c r="D393" s="2">
        <v>0.222</v>
      </c>
      <c r="E393" s="2">
        <v>373.34231999999997</v>
      </c>
      <c r="H393" s="56">
        <f t="shared" si="73"/>
        <v>3.883</v>
      </c>
      <c r="I393" s="56">
        <f t="shared" si="74"/>
        <v>0.33</v>
      </c>
      <c r="K393" s="54">
        <f t="shared" si="75"/>
        <v>1.0000000000000009E-3</v>
      </c>
      <c r="L393" s="54">
        <f t="shared" si="76"/>
        <v>1.0000000000000009E-3</v>
      </c>
      <c r="M393">
        <f t="shared" si="77"/>
        <v>0.78539816339744828</v>
      </c>
      <c r="N393">
        <f t="shared" si="78"/>
        <v>45</v>
      </c>
      <c r="P393">
        <f>I393/'Shear box'!$F$8</f>
        <v>1.5789473684210527E-2</v>
      </c>
      <c r="Q393">
        <f t="shared" si="79"/>
        <v>209</v>
      </c>
      <c r="R393">
        <f t="shared" si="80"/>
        <v>205.7</v>
      </c>
      <c r="S393">
        <f t="shared" si="72"/>
        <v>1.5789473684210575E-2</v>
      </c>
      <c r="T393">
        <f t="shared" si="81"/>
        <v>0.1866826923076923</v>
      </c>
      <c r="V393">
        <f t="shared" si="82"/>
        <v>3.8830000000000005</v>
      </c>
      <c r="W393">
        <f t="shared" si="83"/>
        <v>1.5789473684210527</v>
      </c>
    </row>
    <row r="394" spans="1:23" x14ac:dyDescent="0.25">
      <c r="A394" s="2">
        <v>398</v>
      </c>
      <c r="B394" s="2">
        <v>397.56099999999998</v>
      </c>
      <c r="C394" s="2">
        <v>3.85</v>
      </c>
      <c r="D394" s="2">
        <v>0.223</v>
      </c>
      <c r="E394" s="2">
        <v>373.34231999999997</v>
      </c>
      <c r="H394" s="54">
        <f t="shared" si="73"/>
        <v>3.8930000000000002</v>
      </c>
      <c r="I394" s="54">
        <f t="shared" si="74"/>
        <v>0.33100000000000002</v>
      </c>
      <c r="K394" s="54">
        <f t="shared" si="75"/>
        <v>1.0000000000000009E-3</v>
      </c>
      <c r="L394" s="54">
        <f t="shared" si="76"/>
        <v>1.0000000000000009E-3</v>
      </c>
      <c r="M394">
        <f t="shared" si="77"/>
        <v>0.78539816339744828</v>
      </c>
      <c r="N394">
        <f t="shared" si="78"/>
        <v>45</v>
      </c>
      <c r="P394">
        <f>I394/'Shear box'!$F$8</f>
        <v>1.5837320574162681E-2</v>
      </c>
      <c r="Q394">
        <f t="shared" si="79"/>
        <v>209</v>
      </c>
      <c r="R394">
        <f t="shared" si="80"/>
        <v>205.69</v>
      </c>
      <c r="S394">
        <f t="shared" si="72"/>
        <v>1.583732057416265E-2</v>
      </c>
      <c r="T394">
        <f t="shared" si="81"/>
        <v>0.18716346153846156</v>
      </c>
      <c r="V394">
        <f t="shared" si="82"/>
        <v>3.8929999999999998</v>
      </c>
      <c r="W394">
        <f t="shared" si="83"/>
        <v>1.5837320574162681</v>
      </c>
    </row>
    <row r="395" spans="1:23" x14ac:dyDescent="0.25">
      <c r="A395" s="2">
        <v>399</v>
      </c>
      <c r="B395" s="2">
        <v>398.56099999999998</v>
      </c>
      <c r="C395" s="2">
        <v>3.8620000000000001</v>
      </c>
      <c r="D395" s="2">
        <v>0.224</v>
      </c>
      <c r="E395" s="2">
        <v>373.34231999999997</v>
      </c>
      <c r="H395" s="54">
        <f t="shared" si="73"/>
        <v>3.9050000000000002</v>
      </c>
      <c r="I395" s="54">
        <f t="shared" si="74"/>
        <v>0.33200000000000002</v>
      </c>
      <c r="K395" s="54">
        <f t="shared" si="75"/>
        <v>0</v>
      </c>
      <c r="L395" s="54">
        <f t="shared" si="76"/>
        <v>0</v>
      </c>
      <c r="M395" t="e">
        <f t="shared" si="77"/>
        <v>#DIV/0!</v>
      </c>
      <c r="N395" t="e">
        <f t="shared" si="78"/>
        <v>#DIV/0!</v>
      </c>
      <c r="P395">
        <f>I395/'Shear box'!$F$8</f>
        <v>1.5885167464114835E-2</v>
      </c>
      <c r="Q395">
        <f t="shared" si="79"/>
        <v>209</v>
      </c>
      <c r="R395">
        <f t="shared" si="80"/>
        <v>205.67999999999998</v>
      </c>
      <c r="S395">
        <f t="shared" si="72"/>
        <v>1.5885167464114947E-2</v>
      </c>
      <c r="T395">
        <f t="shared" si="81"/>
        <v>0.18774038461538461</v>
      </c>
      <c r="V395">
        <f t="shared" si="82"/>
        <v>3.9050000000000002</v>
      </c>
      <c r="W395">
        <f t="shared" si="83"/>
        <v>1.5885167464114835</v>
      </c>
    </row>
    <row r="396" spans="1:23" x14ac:dyDescent="0.25">
      <c r="A396" s="2">
        <v>400</v>
      </c>
      <c r="B396" s="2">
        <v>399.56099999999998</v>
      </c>
      <c r="C396" s="2">
        <v>3.8719999999999999</v>
      </c>
      <c r="D396" s="2">
        <v>0.224</v>
      </c>
      <c r="E396" s="2">
        <v>373.34231999999997</v>
      </c>
      <c r="H396" s="54">
        <f t="shared" si="73"/>
        <v>3.915</v>
      </c>
      <c r="I396" s="54">
        <f t="shared" si="74"/>
        <v>0.33200000000000002</v>
      </c>
      <c r="K396" s="54">
        <f t="shared" si="75"/>
        <v>1.0000000000000009E-3</v>
      </c>
      <c r="L396" s="54">
        <f t="shared" si="76"/>
        <v>1.0000000000000009E-3</v>
      </c>
      <c r="M396">
        <f t="shared" si="77"/>
        <v>0.78539816339744828</v>
      </c>
      <c r="N396">
        <f t="shared" si="78"/>
        <v>45</v>
      </c>
      <c r="P396">
        <f>I396/'Shear box'!$F$8</f>
        <v>1.5885167464114835E-2</v>
      </c>
      <c r="Q396">
        <f t="shared" si="79"/>
        <v>209</v>
      </c>
      <c r="R396">
        <f t="shared" si="80"/>
        <v>205.67999999999998</v>
      </c>
      <c r="S396">
        <f t="shared" si="72"/>
        <v>1.5885167464114947E-2</v>
      </c>
      <c r="T396">
        <f t="shared" si="81"/>
        <v>0.18822115384615384</v>
      </c>
      <c r="V396">
        <f t="shared" si="82"/>
        <v>3.9149999999999996</v>
      </c>
      <c r="W396">
        <f t="shared" si="83"/>
        <v>1.5885167464114835</v>
      </c>
    </row>
    <row r="397" spans="1:23" x14ac:dyDescent="0.25">
      <c r="A397" s="2">
        <v>401</v>
      </c>
      <c r="B397" s="2">
        <v>400.56099999999998</v>
      </c>
      <c r="C397" s="2">
        <v>3.883</v>
      </c>
      <c r="D397" s="2">
        <v>0.22500000000000001</v>
      </c>
      <c r="E397" s="2">
        <v>373.34231999999997</v>
      </c>
      <c r="H397" s="54">
        <f t="shared" si="73"/>
        <v>3.9260000000000002</v>
      </c>
      <c r="I397" s="54">
        <f t="shared" si="74"/>
        <v>0.33300000000000002</v>
      </c>
      <c r="K397" s="54">
        <f t="shared" si="75"/>
        <v>1.0000000000000009E-3</v>
      </c>
      <c r="L397" s="54">
        <f t="shared" si="76"/>
        <v>1.0000000000000009E-3</v>
      </c>
      <c r="M397">
        <f t="shared" si="77"/>
        <v>0.78539816339744828</v>
      </c>
      <c r="N397">
        <f t="shared" si="78"/>
        <v>45</v>
      </c>
      <c r="P397">
        <f>I397/'Shear box'!$F$8</f>
        <v>1.5933014354066986E-2</v>
      </c>
      <c r="Q397">
        <f t="shared" si="79"/>
        <v>209</v>
      </c>
      <c r="R397">
        <f t="shared" si="80"/>
        <v>205.67</v>
      </c>
      <c r="S397">
        <f t="shared" si="72"/>
        <v>1.5933014354067021E-2</v>
      </c>
      <c r="T397">
        <f t="shared" si="81"/>
        <v>0.18875</v>
      </c>
      <c r="V397">
        <f t="shared" si="82"/>
        <v>3.9260000000000002</v>
      </c>
      <c r="W397">
        <f t="shared" si="83"/>
        <v>1.5933014354066986</v>
      </c>
    </row>
    <row r="398" spans="1:23" x14ac:dyDescent="0.25">
      <c r="A398" s="2">
        <v>402</v>
      </c>
      <c r="B398" s="2">
        <v>401.56099999999998</v>
      </c>
      <c r="C398" s="2">
        <v>3.8940000000000001</v>
      </c>
      <c r="D398" s="2">
        <v>0.22600000000000001</v>
      </c>
      <c r="E398" s="2">
        <v>373.34231999999997</v>
      </c>
      <c r="H398" s="54">
        <f t="shared" si="73"/>
        <v>3.9370000000000003</v>
      </c>
      <c r="I398" s="54">
        <f t="shared" si="74"/>
        <v>0.33400000000000002</v>
      </c>
      <c r="K398" s="54">
        <f t="shared" si="75"/>
        <v>0</v>
      </c>
      <c r="L398" s="54">
        <f t="shared" si="76"/>
        <v>0</v>
      </c>
      <c r="M398" t="e">
        <f t="shared" si="77"/>
        <v>#DIV/0!</v>
      </c>
      <c r="N398" t="e">
        <f t="shared" si="78"/>
        <v>#DIV/0!</v>
      </c>
      <c r="P398">
        <f>I398/'Shear box'!$F$8</f>
        <v>1.5980861244019141E-2</v>
      </c>
      <c r="Q398">
        <f t="shared" si="79"/>
        <v>209</v>
      </c>
      <c r="R398">
        <f t="shared" si="80"/>
        <v>205.66</v>
      </c>
      <c r="S398">
        <f t="shared" si="72"/>
        <v>1.5980861244019207E-2</v>
      </c>
      <c r="T398">
        <f t="shared" si="81"/>
        <v>0.18927884615384616</v>
      </c>
      <c r="V398">
        <f t="shared" si="82"/>
        <v>3.9370000000000003</v>
      </c>
      <c r="W398">
        <f t="shared" si="83"/>
        <v>1.598086124401914</v>
      </c>
    </row>
    <row r="399" spans="1:23" x14ac:dyDescent="0.25">
      <c r="A399" s="2">
        <v>403</v>
      </c>
      <c r="B399" s="2">
        <v>402.56099999999998</v>
      </c>
      <c r="C399" s="2">
        <v>3.9039999999999999</v>
      </c>
      <c r="D399" s="2">
        <v>0.22600000000000001</v>
      </c>
      <c r="E399" s="2">
        <v>373.34231999999997</v>
      </c>
      <c r="H399" s="54">
        <f t="shared" si="73"/>
        <v>3.9470000000000001</v>
      </c>
      <c r="I399" s="54">
        <f t="shared" si="74"/>
        <v>0.33400000000000002</v>
      </c>
      <c r="K399" s="54">
        <f t="shared" si="75"/>
        <v>1.0000000000000009E-3</v>
      </c>
      <c r="L399" s="54">
        <f t="shared" si="76"/>
        <v>1.0000000000000009E-3</v>
      </c>
      <c r="M399">
        <f t="shared" si="77"/>
        <v>0.78539816339744828</v>
      </c>
      <c r="N399">
        <f t="shared" si="78"/>
        <v>45</v>
      </c>
      <c r="P399">
        <f>I399/'Shear box'!$F$8</f>
        <v>1.5980861244019141E-2</v>
      </c>
      <c r="Q399">
        <f t="shared" si="79"/>
        <v>209</v>
      </c>
      <c r="R399">
        <f t="shared" si="80"/>
        <v>205.66</v>
      </c>
      <c r="S399">
        <f t="shared" si="72"/>
        <v>1.5980861244019207E-2</v>
      </c>
      <c r="T399">
        <f t="shared" si="81"/>
        <v>0.18975961538461539</v>
      </c>
      <c r="V399">
        <f t="shared" si="82"/>
        <v>3.9469999999999996</v>
      </c>
      <c r="W399">
        <f t="shared" si="83"/>
        <v>1.598086124401914</v>
      </c>
    </row>
    <row r="400" spans="1:23" x14ac:dyDescent="0.25">
      <c r="A400" s="2">
        <v>404</v>
      </c>
      <c r="B400" s="2">
        <v>403.56099999999998</v>
      </c>
      <c r="C400" s="2">
        <v>3.9159999999999999</v>
      </c>
      <c r="D400" s="2">
        <v>0.22700000000000001</v>
      </c>
      <c r="E400" s="2">
        <v>373.34231999999997</v>
      </c>
      <c r="H400" s="54">
        <f t="shared" si="73"/>
        <v>3.9590000000000001</v>
      </c>
      <c r="I400" s="54">
        <f t="shared" si="74"/>
        <v>0.33500000000000002</v>
      </c>
      <c r="K400" s="54">
        <f t="shared" si="75"/>
        <v>0</v>
      </c>
      <c r="L400" s="54">
        <f t="shared" si="76"/>
        <v>0</v>
      </c>
      <c r="M400" t="e">
        <f t="shared" si="77"/>
        <v>#DIV/0!</v>
      </c>
      <c r="N400" t="e">
        <f t="shared" si="78"/>
        <v>#DIV/0!</v>
      </c>
      <c r="P400">
        <f>I400/'Shear box'!$F$8</f>
        <v>1.6028708133971295E-2</v>
      </c>
      <c r="Q400">
        <f t="shared" si="79"/>
        <v>209</v>
      </c>
      <c r="R400">
        <f t="shared" si="80"/>
        <v>205.64999999999998</v>
      </c>
      <c r="S400">
        <f t="shared" si="72"/>
        <v>1.6028708133971392E-2</v>
      </c>
      <c r="T400">
        <f t="shared" si="81"/>
        <v>0.19033653846153845</v>
      </c>
      <c r="V400">
        <f t="shared" si="82"/>
        <v>3.9590000000000001</v>
      </c>
      <c r="W400">
        <f t="shared" si="83"/>
        <v>1.6028708133971294</v>
      </c>
    </row>
    <row r="401" spans="1:23" x14ac:dyDescent="0.25">
      <c r="A401" s="2">
        <v>405</v>
      </c>
      <c r="B401" s="2">
        <v>404.56099999999998</v>
      </c>
      <c r="C401" s="2">
        <v>3.9260000000000002</v>
      </c>
      <c r="D401" s="2">
        <v>0.22700000000000001</v>
      </c>
      <c r="E401" s="2">
        <v>373.34231999999997</v>
      </c>
      <c r="H401" s="54">
        <f t="shared" si="73"/>
        <v>3.9690000000000003</v>
      </c>
      <c r="I401" s="54">
        <f t="shared" si="74"/>
        <v>0.33500000000000002</v>
      </c>
      <c r="K401" s="54">
        <f t="shared" si="75"/>
        <v>0</v>
      </c>
      <c r="L401" s="54">
        <f t="shared" si="76"/>
        <v>0</v>
      </c>
      <c r="M401" t="e">
        <f t="shared" si="77"/>
        <v>#DIV/0!</v>
      </c>
      <c r="N401" t="e">
        <f t="shared" si="78"/>
        <v>#DIV/0!</v>
      </c>
      <c r="P401">
        <f>I401/'Shear box'!$F$8</f>
        <v>1.6028708133971295E-2</v>
      </c>
      <c r="Q401">
        <f t="shared" si="79"/>
        <v>209</v>
      </c>
      <c r="R401">
        <f t="shared" si="80"/>
        <v>205.64999999999998</v>
      </c>
      <c r="S401">
        <f t="shared" si="72"/>
        <v>1.6028708133971392E-2</v>
      </c>
      <c r="T401">
        <f t="shared" si="81"/>
        <v>0.1908173076923077</v>
      </c>
      <c r="V401">
        <f t="shared" si="82"/>
        <v>3.9690000000000003</v>
      </c>
      <c r="W401">
        <f t="shared" si="83"/>
        <v>1.6028708133971294</v>
      </c>
    </row>
    <row r="402" spans="1:23" x14ac:dyDescent="0.25">
      <c r="A402" s="2">
        <v>406</v>
      </c>
      <c r="B402" s="2">
        <v>405.56099999999998</v>
      </c>
      <c r="C402" s="2">
        <v>3.9359999999999999</v>
      </c>
      <c r="D402" s="2">
        <v>0.22700000000000001</v>
      </c>
      <c r="E402" s="2">
        <v>373.34231999999997</v>
      </c>
      <c r="H402" s="54">
        <f t="shared" si="73"/>
        <v>3.9790000000000001</v>
      </c>
      <c r="I402" s="54">
        <f t="shared" si="74"/>
        <v>0.33500000000000002</v>
      </c>
      <c r="K402" s="54">
        <f t="shared" si="75"/>
        <v>1.0000000000000009E-3</v>
      </c>
      <c r="L402" s="54">
        <f t="shared" si="76"/>
        <v>1.0000000000000009E-3</v>
      </c>
      <c r="M402">
        <f t="shared" si="77"/>
        <v>0.78539816339744828</v>
      </c>
      <c r="N402">
        <f t="shared" si="78"/>
        <v>45</v>
      </c>
      <c r="P402">
        <f>I402/'Shear box'!$F$8</f>
        <v>1.6028708133971295E-2</v>
      </c>
      <c r="Q402">
        <f t="shared" si="79"/>
        <v>209</v>
      </c>
      <c r="R402">
        <f t="shared" si="80"/>
        <v>205.64999999999998</v>
      </c>
      <c r="S402">
        <f t="shared" si="72"/>
        <v>1.6028708133971392E-2</v>
      </c>
      <c r="T402">
        <f t="shared" si="81"/>
        <v>0.19129807692307693</v>
      </c>
      <c r="V402">
        <f t="shared" si="82"/>
        <v>3.9790000000000001</v>
      </c>
      <c r="W402">
        <f t="shared" si="83"/>
        <v>1.6028708133971294</v>
      </c>
    </row>
    <row r="403" spans="1:23" x14ac:dyDescent="0.25">
      <c r="A403" s="2">
        <v>407</v>
      </c>
      <c r="B403" s="2">
        <v>406.56099999999998</v>
      </c>
      <c r="C403" s="2">
        <v>3.948</v>
      </c>
      <c r="D403" s="2">
        <v>0.22800000000000001</v>
      </c>
      <c r="E403" s="2">
        <v>373.34231999999997</v>
      </c>
      <c r="H403" s="54">
        <f t="shared" si="73"/>
        <v>3.9910000000000001</v>
      </c>
      <c r="I403" s="54">
        <f t="shared" si="74"/>
        <v>0.33600000000000002</v>
      </c>
      <c r="K403" s="54">
        <f t="shared" si="75"/>
        <v>1.0000000000000009E-3</v>
      </c>
      <c r="L403" s="54">
        <f t="shared" si="76"/>
        <v>1.0000000000000009E-3</v>
      </c>
      <c r="M403">
        <f t="shared" si="77"/>
        <v>0.78539816339744828</v>
      </c>
      <c r="N403">
        <f t="shared" si="78"/>
        <v>45</v>
      </c>
      <c r="P403">
        <f>I403/'Shear box'!$F$8</f>
        <v>1.6076555023923446E-2</v>
      </c>
      <c r="Q403">
        <f t="shared" si="79"/>
        <v>209</v>
      </c>
      <c r="R403">
        <f t="shared" si="80"/>
        <v>205.64</v>
      </c>
      <c r="S403">
        <f t="shared" ref="S403:S466" si="84">(1-R403/Q403)</f>
        <v>1.6076555023923467E-2</v>
      </c>
      <c r="T403">
        <f t="shared" si="81"/>
        <v>0.19187499999999999</v>
      </c>
      <c r="V403">
        <f t="shared" si="82"/>
        <v>3.9910000000000001</v>
      </c>
      <c r="W403">
        <f t="shared" si="83"/>
        <v>1.6076555023923447</v>
      </c>
    </row>
    <row r="404" spans="1:23" x14ac:dyDescent="0.25">
      <c r="A404" s="2">
        <v>408</v>
      </c>
      <c r="B404" s="2">
        <v>407.56099999999998</v>
      </c>
      <c r="C404" s="2">
        <v>3.9590000000000001</v>
      </c>
      <c r="D404" s="2">
        <v>0.22900000000000001</v>
      </c>
      <c r="E404" s="2">
        <v>373.34231999999997</v>
      </c>
      <c r="H404" s="54">
        <f t="shared" si="73"/>
        <v>4.0019999999999998</v>
      </c>
      <c r="I404" s="54">
        <f t="shared" si="74"/>
        <v>0.33700000000000002</v>
      </c>
      <c r="K404" s="54">
        <f t="shared" si="75"/>
        <v>1.0000000000000009E-3</v>
      </c>
      <c r="L404" s="54">
        <f t="shared" si="76"/>
        <v>1.0000000000000009E-3</v>
      </c>
      <c r="M404">
        <f t="shared" si="77"/>
        <v>0.78539816339744828</v>
      </c>
      <c r="N404">
        <f t="shared" si="78"/>
        <v>45</v>
      </c>
      <c r="P404">
        <f>I404/'Shear box'!$F$8</f>
        <v>1.61244019138756E-2</v>
      </c>
      <c r="Q404">
        <f t="shared" si="79"/>
        <v>209</v>
      </c>
      <c r="R404">
        <f t="shared" si="80"/>
        <v>205.63</v>
      </c>
      <c r="S404">
        <f t="shared" si="84"/>
        <v>1.6124401913875652E-2</v>
      </c>
      <c r="T404">
        <f t="shared" si="81"/>
        <v>0.19240384615384615</v>
      </c>
      <c r="V404">
        <f t="shared" si="82"/>
        <v>4.0019999999999998</v>
      </c>
      <c r="W404">
        <f t="shared" si="83"/>
        <v>1.6124401913875601</v>
      </c>
    </row>
    <row r="405" spans="1:23" x14ac:dyDescent="0.25">
      <c r="A405" s="2">
        <v>409</v>
      </c>
      <c r="B405" s="2">
        <v>408.56099999999998</v>
      </c>
      <c r="C405" s="2">
        <v>3.9689999999999999</v>
      </c>
      <c r="D405" s="2">
        <v>0.23</v>
      </c>
      <c r="E405" s="2">
        <v>374.93779999999998</v>
      </c>
      <c r="H405" s="54">
        <f t="shared" si="73"/>
        <v>4.0119999999999996</v>
      </c>
      <c r="I405" s="54">
        <f t="shared" si="74"/>
        <v>0.33800000000000002</v>
      </c>
      <c r="K405" s="54">
        <f t="shared" si="75"/>
        <v>0</v>
      </c>
      <c r="L405" s="54">
        <f t="shared" si="76"/>
        <v>0</v>
      </c>
      <c r="M405" t="e">
        <f t="shared" si="77"/>
        <v>#DIV/0!</v>
      </c>
      <c r="N405" t="e">
        <f t="shared" si="78"/>
        <v>#DIV/0!</v>
      </c>
      <c r="P405">
        <f>I405/'Shear box'!$F$8</f>
        <v>1.6172248803827755E-2</v>
      </c>
      <c r="Q405">
        <f t="shared" si="79"/>
        <v>209</v>
      </c>
      <c r="R405">
        <f t="shared" si="80"/>
        <v>205.61999999999998</v>
      </c>
      <c r="S405">
        <f t="shared" si="84"/>
        <v>1.6172248803827838E-2</v>
      </c>
      <c r="T405">
        <f t="shared" si="81"/>
        <v>0.19288461538461535</v>
      </c>
      <c r="V405">
        <f t="shared" si="82"/>
        <v>4.0119999999999996</v>
      </c>
      <c r="W405">
        <f t="shared" si="83"/>
        <v>1.6172248803827753</v>
      </c>
    </row>
    <row r="406" spans="1:23" x14ac:dyDescent="0.25">
      <c r="A406" s="2">
        <v>410</v>
      </c>
      <c r="B406" s="2">
        <v>409.56099999999998</v>
      </c>
      <c r="C406" s="2">
        <v>3.9820000000000002</v>
      </c>
      <c r="D406" s="2">
        <v>0.23</v>
      </c>
      <c r="E406" s="2">
        <v>374.93779999999998</v>
      </c>
      <c r="H406" s="54">
        <f t="shared" si="73"/>
        <v>4.0250000000000004</v>
      </c>
      <c r="I406" s="54">
        <f t="shared" si="74"/>
        <v>0.33800000000000002</v>
      </c>
      <c r="K406" s="54">
        <f t="shared" si="75"/>
        <v>1.0000000000000009E-3</v>
      </c>
      <c r="L406" s="54">
        <f t="shared" si="76"/>
        <v>1.0000000000000009E-3</v>
      </c>
      <c r="M406">
        <f t="shared" si="77"/>
        <v>0.78539816339744828</v>
      </c>
      <c r="N406">
        <f t="shared" si="78"/>
        <v>45</v>
      </c>
      <c r="P406">
        <f>I406/'Shear box'!$F$8</f>
        <v>1.6172248803827755E-2</v>
      </c>
      <c r="Q406">
        <f t="shared" si="79"/>
        <v>209</v>
      </c>
      <c r="R406">
        <f t="shared" si="80"/>
        <v>205.61999999999998</v>
      </c>
      <c r="S406">
        <f t="shared" si="84"/>
        <v>1.6172248803827838E-2</v>
      </c>
      <c r="T406">
        <f t="shared" si="81"/>
        <v>0.19350961538461539</v>
      </c>
      <c r="V406">
        <f t="shared" si="82"/>
        <v>4.0250000000000004</v>
      </c>
      <c r="W406">
        <f t="shared" si="83"/>
        <v>1.6172248803827753</v>
      </c>
    </row>
    <row r="407" spans="1:23" x14ac:dyDescent="0.25">
      <c r="A407" s="2">
        <v>411</v>
      </c>
      <c r="B407" s="2">
        <v>410.56099999999998</v>
      </c>
      <c r="C407" s="2">
        <v>3.992</v>
      </c>
      <c r="D407" s="2">
        <v>0.23100000000000001</v>
      </c>
      <c r="E407" s="2">
        <v>374.93779999999998</v>
      </c>
      <c r="H407" s="54">
        <f t="shared" si="73"/>
        <v>4.0350000000000001</v>
      </c>
      <c r="I407" s="54">
        <f t="shared" si="74"/>
        <v>0.33900000000000002</v>
      </c>
      <c r="K407" s="54">
        <f t="shared" si="75"/>
        <v>1.0000000000000009E-3</v>
      </c>
      <c r="L407" s="54">
        <f t="shared" si="76"/>
        <v>1.0000000000000009E-3</v>
      </c>
      <c r="M407">
        <f t="shared" si="77"/>
        <v>0.78539816339744828</v>
      </c>
      <c r="N407">
        <f t="shared" si="78"/>
        <v>45</v>
      </c>
      <c r="P407">
        <f>I407/'Shear box'!$F$8</f>
        <v>1.6220095693779905E-2</v>
      </c>
      <c r="Q407">
        <f t="shared" si="79"/>
        <v>209</v>
      </c>
      <c r="R407">
        <f t="shared" si="80"/>
        <v>205.61</v>
      </c>
      <c r="S407">
        <f t="shared" si="84"/>
        <v>1.6220095693779801E-2</v>
      </c>
      <c r="T407">
        <f t="shared" si="81"/>
        <v>0.19399038461538462</v>
      </c>
      <c r="V407">
        <f t="shared" si="82"/>
        <v>4.0350000000000001</v>
      </c>
      <c r="W407">
        <f t="shared" si="83"/>
        <v>1.6220095693779906</v>
      </c>
    </row>
    <row r="408" spans="1:23" x14ac:dyDescent="0.25">
      <c r="A408" s="2">
        <v>412</v>
      </c>
      <c r="B408" s="2">
        <v>411.56099999999998</v>
      </c>
      <c r="C408" s="2">
        <v>4.0019999999999998</v>
      </c>
      <c r="D408" s="2">
        <v>0.23200000000000001</v>
      </c>
      <c r="E408" s="2">
        <v>374.93779999999998</v>
      </c>
      <c r="H408" s="54">
        <f t="shared" si="73"/>
        <v>4.0449999999999999</v>
      </c>
      <c r="I408" s="54">
        <f t="shared" si="74"/>
        <v>0.34</v>
      </c>
      <c r="K408" s="54">
        <f t="shared" si="75"/>
        <v>0</v>
      </c>
      <c r="L408" s="54">
        <f t="shared" si="76"/>
        <v>0</v>
      </c>
      <c r="M408" t="e">
        <f t="shared" si="77"/>
        <v>#DIV/0!</v>
      </c>
      <c r="N408" t="e">
        <f t="shared" si="78"/>
        <v>#DIV/0!</v>
      </c>
      <c r="P408">
        <f>I408/'Shear box'!$F$8</f>
        <v>1.626794258373206E-2</v>
      </c>
      <c r="Q408">
        <f t="shared" si="79"/>
        <v>209</v>
      </c>
      <c r="R408">
        <f t="shared" si="80"/>
        <v>205.6</v>
      </c>
      <c r="S408">
        <f t="shared" si="84"/>
        <v>1.6267942583732098E-2</v>
      </c>
      <c r="T408">
        <f t="shared" si="81"/>
        <v>0.19447115384615385</v>
      </c>
      <c r="V408">
        <f t="shared" si="82"/>
        <v>4.0449999999999999</v>
      </c>
      <c r="W408">
        <f t="shared" si="83"/>
        <v>1.626794258373206</v>
      </c>
    </row>
    <row r="409" spans="1:23" x14ac:dyDescent="0.25">
      <c r="A409" s="2">
        <v>413</v>
      </c>
      <c r="B409" s="2">
        <v>412.56099999999998</v>
      </c>
      <c r="C409" s="2">
        <v>4.0119999999999996</v>
      </c>
      <c r="D409" s="2">
        <v>0.23200000000000001</v>
      </c>
      <c r="E409" s="2">
        <v>374.93779999999998</v>
      </c>
      <c r="H409" s="54">
        <f t="shared" si="73"/>
        <v>4.0549999999999997</v>
      </c>
      <c r="I409" s="54">
        <f t="shared" si="74"/>
        <v>0.34</v>
      </c>
      <c r="K409" s="54">
        <f t="shared" si="75"/>
        <v>1.0000000000000009E-3</v>
      </c>
      <c r="L409" s="54">
        <f t="shared" si="76"/>
        <v>1.0000000000000009E-3</v>
      </c>
      <c r="M409">
        <f t="shared" si="77"/>
        <v>0.78539816339744828</v>
      </c>
      <c r="N409">
        <f t="shared" si="78"/>
        <v>45</v>
      </c>
      <c r="P409">
        <f>I409/'Shear box'!$F$8</f>
        <v>1.626794258373206E-2</v>
      </c>
      <c r="Q409">
        <f t="shared" si="79"/>
        <v>209</v>
      </c>
      <c r="R409">
        <f t="shared" si="80"/>
        <v>205.6</v>
      </c>
      <c r="S409">
        <f t="shared" si="84"/>
        <v>1.6267942583732098E-2</v>
      </c>
      <c r="T409">
        <f t="shared" si="81"/>
        <v>0.19495192307692305</v>
      </c>
      <c r="V409">
        <f t="shared" si="82"/>
        <v>4.0549999999999997</v>
      </c>
      <c r="W409">
        <f t="shared" si="83"/>
        <v>1.626794258373206</v>
      </c>
    </row>
    <row r="410" spans="1:23" x14ac:dyDescent="0.25">
      <c r="A410" s="2">
        <v>414</v>
      </c>
      <c r="B410" s="2">
        <v>413.56099999999998</v>
      </c>
      <c r="C410" s="2">
        <v>4.0229999999999997</v>
      </c>
      <c r="D410" s="2">
        <v>0.23300000000000001</v>
      </c>
      <c r="E410" s="2">
        <v>374.93779999999998</v>
      </c>
      <c r="H410" s="54">
        <f t="shared" si="73"/>
        <v>4.0659999999999998</v>
      </c>
      <c r="I410" s="54">
        <f t="shared" si="74"/>
        <v>0.34100000000000003</v>
      </c>
      <c r="K410" s="54">
        <f t="shared" si="75"/>
        <v>0</v>
      </c>
      <c r="L410" s="54">
        <f t="shared" si="76"/>
        <v>0</v>
      </c>
      <c r="M410" t="e">
        <f t="shared" si="77"/>
        <v>#DIV/0!</v>
      </c>
      <c r="N410" t="e">
        <f t="shared" si="78"/>
        <v>#DIV/0!</v>
      </c>
      <c r="P410">
        <f>I410/'Shear box'!$F$8</f>
        <v>1.6315789473684214E-2</v>
      </c>
      <c r="Q410">
        <f t="shared" si="79"/>
        <v>209</v>
      </c>
      <c r="R410">
        <f t="shared" si="80"/>
        <v>205.58999999999997</v>
      </c>
      <c r="S410">
        <f t="shared" si="84"/>
        <v>1.6315789473684283E-2</v>
      </c>
      <c r="T410">
        <f t="shared" si="81"/>
        <v>0.19548076923076921</v>
      </c>
      <c r="V410">
        <f t="shared" si="82"/>
        <v>4.0659999999999998</v>
      </c>
      <c r="W410">
        <f t="shared" si="83"/>
        <v>1.6315789473684215</v>
      </c>
    </row>
    <row r="411" spans="1:23" x14ac:dyDescent="0.25">
      <c r="A411" s="2">
        <v>415</v>
      </c>
      <c r="B411" s="2">
        <v>414.56099999999998</v>
      </c>
      <c r="C411" s="2">
        <v>4.0350000000000001</v>
      </c>
      <c r="D411" s="2">
        <v>0.23300000000000001</v>
      </c>
      <c r="E411" s="2">
        <v>374.93779999999998</v>
      </c>
      <c r="H411" s="54">
        <f t="shared" si="73"/>
        <v>4.0780000000000003</v>
      </c>
      <c r="I411" s="54">
        <f t="shared" si="74"/>
        <v>0.34100000000000003</v>
      </c>
      <c r="K411" s="54">
        <f t="shared" si="75"/>
        <v>1.0000000000000009E-3</v>
      </c>
      <c r="L411" s="54">
        <f t="shared" si="76"/>
        <v>1.0000000000000009E-3</v>
      </c>
      <c r="M411">
        <f t="shared" si="77"/>
        <v>0.78539816339744828</v>
      </c>
      <c r="N411">
        <f t="shared" si="78"/>
        <v>45</v>
      </c>
      <c r="P411">
        <f>I411/'Shear box'!$F$8</f>
        <v>1.6315789473684214E-2</v>
      </c>
      <c r="Q411">
        <f t="shared" si="79"/>
        <v>209</v>
      </c>
      <c r="R411">
        <f t="shared" si="80"/>
        <v>205.58999999999997</v>
      </c>
      <c r="S411">
        <f t="shared" si="84"/>
        <v>1.6315789473684283E-2</v>
      </c>
      <c r="T411">
        <f t="shared" si="81"/>
        <v>0.19605769230769232</v>
      </c>
      <c r="V411">
        <f t="shared" si="82"/>
        <v>4.0780000000000003</v>
      </c>
      <c r="W411">
        <f t="shared" si="83"/>
        <v>1.6315789473684215</v>
      </c>
    </row>
    <row r="412" spans="1:23" x14ac:dyDescent="0.25">
      <c r="A412" s="2">
        <v>416</v>
      </c>
      <c r="B412" s="2">
        <v>415.56099999999998</v>
      </c>
      <c r="C412" s="2">
        <v>4.0439999999999996</v>
      </c>
      <c r="D412" s="2">
        <v>0.23400000000000001</v>
      </c>
      <c r="E412" s="2">
        <v>374.93779999999998</v>
      </c>
      <c r="H412" s="54">
        <f t="shared" si="73"/>
        <v>4.0869999999999997</v>
      </c>
      <c r="I412" s="54">
        <f t="shared" si="74"/>
        <v>0.34200000000000003</v>
      </c>
      <c r="K412" s="54">
        <f t="shared" si="75"/>
        <v>0</v>
      </c>
      <c r="L412" s="54">
        <f t="shared" si="76"/>
        <v>0</v>
      </c>
      <c r="M412" t="e">
        <f t="shared" si="77"/>
        <v>#DIV/0!</v>
      </c>
      <c r="N412" t="e">
        <f t="shared" si="78"/>
        <v>#DIV/0!</v>
      </c>
      <c r="P412">
        <f>I412/'Shear box'!$F$8</f>
        <v>1.6363636363636365E-2</v>
      </c>
      <c r="Q412">
        <f t="shared" si="79"/>
        <v>209</v>
      </c>
      <c r="R412">
        <f t="shared" si="80"/>
        <v>205.58</v>
      </c>
      <c r="S412">
        <f t="shared" si="84"/>
        <v>1.6363636363636358E-2</v>
      </c>
      <c r="T412">
        <f t="shared" si="81"/>
        <v>0.19649038461538459</v>
      </c>
      <c r="V412">
        <f t="shared" si="82"/>
        <v>4.0869999999999997</v>
      </c>
      <c r="W412">
        <f t="shared" si="83"/>
        <v>1.6363636363636365</v>
      </c>
    </row>
    <row r="413" spans="1:23" x14ac:dyDescent="0.25">
      <c r="A413" s="2">
        <v>417</v>
      </c>
      <c r="B413" s="2">
        <v>416.56099999999998</v>
      </c>
      <c r="C413" s="2">
        <v>4.0549999999999997</v>
      </c>
      <c r="D413" s="2">
        <v>0.23400000000000001</v>
      </c>
      <c r="E413" s="2">
        <v>374.93779999999998</v>
      </c>
      <c r="H413" s="54">
        <f t="shared" si="73"/>
        <v>4.0979999999999999</v>
      </c>
      <c r="I413" s="54">
        <f t="shared" si="74"/>
        <v>0.34200000000000003</v>
      </c>
      <c r="K413" s="54">
        <f t="shared" si="75"/>
        <v>9.9999999999994538E-4</v>
      </c>
      <c r="L413" s="54">
        <f t="shared" si="76"/>
        <v>9.9999999999994538E-4</v>
      </c>
      <c r="M413">
        <f t="shared" si="77"/>
        <v>0.78539816339744828</v>
      </c>
      <c r="N413">
        <f t="shared" si="78"/>
        <v>45</v>
      </c>
      <c r="P413">
        <f>I413/'Shear box'!$F$8</f>
        <v>1.6363636363636365E-2</v>
      </c>
      <c r="Q413">
        <f t="shared" si="79"/>
        <v>209</v>
      </c>
      <c r="R413">
        <f t="shared" si="80"/>
        <v>205.58</v>
      </c>
      <c r="S413">
        <f t="shared" si="84"/>
        <v>1.6363636363636358E-2</v>
      </c>
      <c r="T413">
        <f t="shared" si="81"/>
        <v>0.19701923076923075</v>
      </c>
      <c r="V413">
        <f t="shared" si="82"/>
        <v>4.0979999999999999</v>
      </c>
      <c r="W413">
        <f t="shared" si="83"/>
        <v>1.6363636363636365</v>
      </c>
    </row>
    <row r="414" spans="1:23" x14ac:dyDescent="0.25">
      <c r="A414" s="2">
        <v>418</v>
      </c>
      <c r="B414" s="2">
        <v>417.56099999999998</v>
      </c>
      <c r="C414" s="2">
        <v>4.0679999999999996</v>
      </c>
      <c r="D414" s="2">
        <v>0.23499999999999999</v>
      </c>
      <c r="E414" s="2">
        <v>374.93779999999998</v>
      </c>
      <c r="H414" s="54">
        <f t="shared" si="73"/>
        <v>4.1109999999999998</v>
      </c>
      <c r="I414" s="54">
        <f t="shared" si="74"/>
        <v>0.34299999999999997</v>
      </c>
      <c r="K414" s="54">
        <f t="shared" si="75"/>
        <v>1.0000000000000009E-3</v>
      </c>
      <c r="L414" s="54">
        <f t="shared" si="76"/>
        <v>1.0000000000000009E-3</v>
      </c>
      <c r="M414">
        <f t="shared" si="77"/>
        <v>0.78539816339744828</v>
      </c>
      <c r="N414">
        <f t="shared" si="78"/>
        <v>45</v>
      </c>
      <c r="P414">
        <f>I414/'Shear box'!$F$8</f>
        <v>1.6411483253588516E-2</v>
      </c>
      <c r="Q414">
        <f t="shared" si="79"/>
        <v>209</v>
      </c>
      <c r="R414">
        <f t="shared" si="80"/>
        <v>205.57</v>
      </c>
      <c r="S414">
        <f t="shared" si="84"/>
        <v>1.6411483253588544E-2</v>
      </c>
      <c r="T414">
        <f t="shared" si="81"/>
        <v>0.19764423076923074</v>
      </c>
      <c r="V414">
        <f t="shared" si="82"/>
        <v>4.1109999999999998</v>
      </c>
      <c r="W414">
        <f t="shared" si="83"/>
        <v>1.6411483253588517</v>
      </c>
    </row>
    <row r="415" spans="1:23" x14ac:dyDescent="0.25">
      <c r="A415" s="2">
        <v>419</v>
      </c>
      <c r="B415" s="2">
        <v>418.56099999999998</v>
      </c>
      <c r="C415" s="2">
        <v>4.0789999999999997</v>
      </c>
      <c r="D415" s="2">
        <v>0.23599999999999999</v>
      </c>
      <c r="E415" s="2">
        <v>374.93779999999998</v>
      </c>
      <c r="H415" s="54">
        <f t="shared" si="73"/>
        <v>4.1219999999999999</v>
      </c>
      <c r="I415" s="54">
        <f t="shared" si="74"/>
        <v>0.34399999999999997</v>
      </c>
      <c r="K415" s="54">
        <f t="shared" si="75"/>
        <v>0</v>
      </c>
      <c r="L415" s="54">
        <f t="shared" si="76"/>
        <v>0</v>
      </c>
      <c r="M415" t="e">
        <f t="shared" si="77"/>
        <v>#DIV/0!</v>
      </c>
      <c r="N415" t="e">
        <f t="shared" si="78"/>
        <v>#DIV/0!</v>
      </c>
      <c r="P415">
        <f>I415/'Shear box'!$F$8</f>
        <v>1.645933014354067E-2</v>
      </c>
      <c r="Q415">
        <f t="shared" si="79"/>
        <v>209</v>
      </c>
      <c r="R415">
        <f t="shared" si="80"/>
        <v>205.55999999999997</v>
      </c>
      <c r="S415">
        <f t="shared" si="84"/>
        <v>1.645933014354084E-2</v>
      </c>
      <c r="T415">
        <f t="shared" si="81"/>
        <v>0.19817307692307692</v>
      </c>
      <c r="V415">
        <f t="shared" si="82"/>
        <v>4.1219999999999999</v>
      </c>
      <c r="W415">
        <f t="shared" si="83"/>
        <v>1.6459330143540669</v>
      </c>
    </row>
    <row r="416" spans="1:23" x14ac:dyDescent="0.25">
      <c r="A416" s="2">
        <v>420</v>
      </c>
      <c r="B416" s="2">
        <v>419.56099999999998</v>
      </c>
      <c r="C416" s="2">
        <v>4.0890000000000004</v>
      </c>
      <c r="D416" s="2">
        <v>0.23599999999999999</v>
      </c>
      <c r="E416" s="2">
        <v>374.93779999999998</v>
      </c>
      <c r="H416" s="54">
        <f t="shared" si="73"/>
        <v>4.1320000000000006</v>
      </c>
      <c r="I416" s="54">
        <f t="shared" si="74"/>
        <v>0.34399999999999997</v>
      </c>
      <c r="K416" s="54">
        <f t="shared" si="75"/>
        <v>1.0000000000000009E-3</v>
      </c>
      <c r="L416" s="54">
        <f t="shared" si="76"/>
        <v>1.0000000000000009E-3</v>
      </c>
      <c r="M416">
        <f t="shared" si="77"/>
        <v>0.78539816339744828</v>
      </c>
      <c r="N416">
        <f t="shared" si="78"/>
        <v>45</v>
      </c>
      <c r="P416">
        <f>I416/'Shear box'!$F$8</f>
        <v>1.645933014354067E-2</v>
      </c>
      <c r="Q416">
        <f t="shared" si="79"/>
        <v>209</v>
      </c>
      <c r="R416">
        <f t="shared" si="80"/>
        <v>205.55999999999997</v>
      </c>
      <c r="S416">
        <f t="shared" si="84"/>
        <v>1.645933014354084E-2</v>
      </c>
      <c r="T416">
        <f t="shared" si="81"/>
        <v>0.19865384615384618</v>
      </c>
      <c r="V416">
        <f t="shared" si="82"/>
        <v>4.1320000000000006</v>
      </c>
      <c r="W416">
        <f t="shared" si="83"/>
        <v>1.6459330143540669</v>
      </c>
    </row>
    <row r="417" spans="1:23" x14ac:dyDescent="0.25">
      <c r="A417" s="2">
        <v>421</v>
      </c>
      <c r="B417" s="2">
        <v>420.56099999999998</v>
      </c>
      <c r="C417" s="2">
        <v>4.0990000000000002</v>
      </c>
      <c r="D417" s="2">
        <v>0.23699999999999999</v>
      </c>
      <c r="E417" s="2">
        <v>374.93779999999998</v>
      </c>
      <c r="H417" s="54">
        <f t="shared" si="73"/>
        <v>4.1420000000000003</v>
      </c>
      <c r="I417" s="54">
        <f t="shared" si="74"/>
        <v>0.34499999999999997</v>
      </c>
      <c r="K417" s="54">
        <f t="shared" si="75"/>
        <v>0</v>
      </c>
      <c r="L417" s="54">
        <f t="shared" si="76"/>
        <v>0</v>
      </c>
      <c r="M417" t="e">
        <f t="shared" si="77"/>
        <v>#DIV/0!</v>
      </c>
      <c r="N417" t="e">
        <f t="shared" si="78"/>
        <v>#DIV/0!</v>
      </c>
      <c r="P417">
        <f>I417/'Shear box'!$F$8</f>
        <v>1.6507177033492824E-2</v>
      </c>
      <c r="Q417">
        <f t="shared" si="79"/>
        <v>209</v>
      </c>
      <c r="R417">
        <f t="shared" si="80"/>
        <v>205.55</v>
      </c>
      <c r="S417">
        <f t="shared" si="84"/>
        <v>1.6507177033492804E-2</v>
      </c>
      <c r="T417">
        <f t="shared" si="81"/>
        <v>0.19913461538461538</v>
      </c>
      <c r="V417">
        <f t="shared" si="82"/>
        <v>4.1420000000000003</v>
      </c>
      <c r="W417">
        <f t="shared" si="83"/>
        <v>1.6507177033492824</v>
      </c>
    </row>
    <row r="418" spans="1:23" x14ac:dyDescent="0.25">
      <c r="A418" s="2">
        <v>422</v>
      </c>
      <c r="B418" s="2">
        <v>421.56099999999998</v>
      </c>
      <c r="C418" s="2">
        <v>4.109</v>
      </c>
      <c r="D418" s="2">
        <v>0.23699999999999999</v>
      </c>
      <c r="E418" s="2">
        <v>374.93779999999998</v>
      </c>
      <c r="H418" s="54">
        <f t="shared" si="73"/>
        <v>4.1520000000000001</v>
      </c>
      <c r="I418" s="54">
        <f t="shared" si="74"/>
        <v>0.34499999999999997</v>
      </c>
      <c r="K418" s="54">
        <f t="shared" si="75"/>
        <v>1.0000000000000009E-3</v>
      </c>
      <c r="L418" s="54">
        <f t="shared" si="76"/>
        <v>1.0000000000000009E-3</v>
      </c>
      <c r="M418">
        <f t="shared" si="77"/>
        <v>0.78539816339744828</v>
      </c>
      <c r="N418">
        <f t="shared" si="78"/>
        <v>45</v>
      </c>
      <c r="P418">
        <f>I418/'Shear box'!$F$8</f>
        <v>1.6507177033492824E-2</v>
      </c>
      <c r="Q418">
        <f t="shared" si="79"/>
        <v>209</v>
      </c>
      <c r="R418">
        <f t="shared" si="80"/>
        <v>205.55</v>
      </c>
      <c r="S418">
        <f t="shared" si="84"/>
        <v>1.6507177033492804E-2</v>
      </c>
      <c r="T418">
        <f t="shared" si="81"/>
        <v>0.19961538461538461</v>
      </c>
      <c r="V418">
        <f t="shared" si="82"/>
        <v>4.1520000000000001</v>
      </c>
      <c r="W418">
        <f t="shared" si="83"/>
        <v>1.6507177033492824</v>
      </c>
    </row>
    <row r="419" spans="1:23" x14ac:dyDescent="0.25">
      <c r="A419" s="2">
        <v>423</v>
      </c>
      <c r="B419" s="2">
        <v>422.56099999999998</v>
      </c>
      <c r="C419" s="2">
        <v>4.1210000000000004</v>
      </c>
      <c r="D419" s="2">
        <v>0.23799999999999999</v>
      </c>
      <c r="E419" s="2">
        <v>374.93779999999998</v>
      </c>
      <c r="H419" s="54">
        <f t="shared" si="73"/>
        <v>4.1640000000000006</v>
      </c>
      <c r="I419" s="54">
        <f t="shared" si="74"/>
        <v>0.34599999999999997</v>
      </c>
      <c r="K419" s="54">
        <f t="shared" si="75"/>
        <v>1.0000000000000009E-3</v>
      </c>
      <c r="L419" s="54">
        <f t="shared" si="76"/>
        <v>1.0000000000000009E-3</v>
      </c>
      <c r="M419">
        <f t="shared" si="77"/>
        <v>0.78539816339744828</v>
      </c>
      <c r="N419">
        <f t="shared" si="78"/>
        <v>45</v>
      </c>
      <c r="P419">
        <f>I419/'Shear box'!$F$8</f>
        <v>1.6555023923444975E-2</v>
      </c>
      <c r="Q419">
        <f t="shared" si="79"/>
        <v>209</v>
      </c>
      <c r="R419">
        <f t="shared" si="80"/>
        <v>205.53999999999996</v>
      </c>
      <c r="S419">
        <f t="shared" si="84"/>
        <v>1.65550239234451E-2</v>
      </c>
      <c r="T419">
        <f t="shared" si="81"/>
        <v>0.20019230769230772</v>
      </c>
      <c r="V419">
        <f t="shared" si="82"/>
        <v>4.1640000000000006</v>
      </c>
      <c r="W419">
        <f t="shared" si="83"/>
        <v>1.6555023923444976</v>
      </c>
    </row>
    <row r="420" spans="1:23" x14ac:dyDescent="0.25">
      <c r="A420" s="2">
        <v>424</v>
      </c>
      <c r="B420" s="2">
        <v>423.56099999999998</v>
      </c>
      <c r="C420" s="2">
        <v>4.1319999999999997</v>
      </c>
      <c r="D420" s="2">
        <v>0.23899999999999999</v>
      </c>
      <c r="E420" s="2">
        <v>374.93779999999998</v>
      </c>
      <c r="H420" s="54">
        <f t="shared" si="73"/>
        <v>4.1749999999999998</v>
      </c>
      <c r="I420" s="54">
        <f t="shared" si="74"/>
        <v>0.34699999999999998</v>
      </c>
      <c r="K420" s="54">
        <f t="shared" si="75"/>
        <v>1.0000000000000009E-3</v>
      </c>
      <c r="L420" s="54">
        <f t="shared" si="76"/>
        <v>1.0000000000000009E-3</v>
      </c>
      <c r="M420">
        <f t="shared" si="77"/>
        <v>0.78539816339744828</v>
      </c>
      <c r="N420">
        <f t="shared" si="78"/>
        <v>45</v>
      </c>
      <c r="P420">
        <f>I420/'Shear box'!$F$8</f>
        <v>1.660287081339713E-2</v>
      </c>
      <c r="Q420">
        <f t="shared" si="79"/>
        <v>209</v>
      </c>
      <c r="R420">
        <f t="shared" si="80"/>
        <v>205.52999999999997</v>
      </c>
      <c r="S420">
        <f t="shared" si="84"/>
        <v>1.6602870813397286E-2</v>
      </c>
      <c r="T420">
        <f t="shared" si="81"/>
        <v>0.20072115384615383</v>
      </c>
      <c r="V420">
        <f t="shared" si="82"/>
        <v>4.1749999999999998</v>
      </c>
      <c r="W420">
        <f t="shared" si="83"/>
        <v>1.660287081339713</v>
      </c>
    </row>
    <row r="421" spans="1:23" x14ac:dyDescent="0.25">
      <c r="A421" s="2">
        <v>425</v>
      </c>
      <c r="B421" s="2">
        <v>424.56099999999998</v>
      </c>
      <c r="C421" s="2">
        <v>4.1429999999999998</v>
      </c>
      <c r="D421" s="2">
        <v>0.24</v>
      </c>
      <c r="E421" s="2">
        <v>373.34231999999997</v>
      </c>
      <c r="H421" s="54">
        <f t="shared" si="73"/>
        <v>4.1859999999999999</v>
      </c>
      <c r="I421" s="54">
        <f t="shared" si="74"/>
        <v>0.34799999999999998</v>
      </c>
      <c r="K421" s="54">
        <f t="shared" si="75"/>
        <v>0</v>
      </c>
      <c r="L421" s="54">
        <f t="shared" si="76"/>
        <v>0</v>
      </c>
      <c r="M421" t="e">
        <f t="shared" si="77"/>
        <v>#DIV/0!</v>
      </c>
      <c r="N421" t="e">
        <f t="shared" si="78"/>
        <v>#DIV/0!</v>
      </c>
      <c r="P421">
        <f>I421/'Shear box'!$F$8</f>
        <v>1.6650717703349284E-2</v>
      </c>
      <c r="Q421">
        <f t="shared" si="79"/>
        <v>209</v>
      </c>
      <c r="R421">
        <f t="shared" si="80"/>
        <v>205.52</v>
      </c>
      <c r="S421">
        <f t="shared" si="84"/>
        <v>1.6650717703349249E-2</v>
      </c>
      <c r="T421">
        <f t="shared" si="81"/>
        <v>0.20124999999999998</v>
      </c>
      <c r="V421">
        <f t="shared" si="82"/>
        <v>4.1859999999999999</v>
      </c>
      <c r="W421">
        <f t="shared" si="83"/>
        <v>1.6650717703349285</v>
      </c>
    </row>
    <row r="422" spans="1:23" x14ac:dyDescent="0.25">
      <c r="A422" s="2">
        <v>426</v>
      </c>
      <c r="B422" s="2">
        <v>425.56099999999998</v>
      </c>
      <c r="C422" s="2">
        <v>4.1559999999999997</v>
      </c>
      <c r="D422" s="2">
        <v>0.24</v>
      </c>
      <c r="E422" s="2">
        <v>373.34231999999997</v>
      </c>
      <c r="H422" s="54">
        <f t="shared" si="73"/>
        <v>4.1989999999999998</v>
      </c>
      <c r="I422" s="54">
        <f t="shared" si="74"/>
        <v>0.34799999999999998</v>
      </c>
      <c r="K422" s="54">
        <f t="shared" si="75"/>
        <v>1.0000000000000009E-3</v>
      </c>
      <c r="L422" s="54">
        <f t="shared" si="76"/>
        <v>1.0000000000000009E-3</v>
      </c>
      <c r="M422">
        <f t="shared" si="77"/>
        <v>0.78539816339744828</v>
      </c>
      <c r="N422">
        <f t="shared" si="78"/>
        <v>45</v>
      </c>
      <c r="P422">
        <f>I422/'Shear box'!$F$8</f>
        <v>1.6650717703349284E-2</v>
      </c>
      <c r="Q422">
        <f t="shared" si="79"/>
        <v>209</v>
      </c>
      <c r="R422">
        <f t="shared" si="80"/>
        <v>205.52</v>
      </c>
      <c r="S422">
        <f t="shared" si="84"/>
        <v>1.6650717703349249E-2</v>
      </c>
      <c r="T422">
        <f t="shared" si="81"/>
        <v>0.201875</v>
      </c>
      <c r="V422">
        <f t="shared" si="82"/>
        <v>4.1989999999999998</v>
      </c>
      <c r="W422">
        <f t="shared" si="83"/>
        <v>1.6650717703349285</v>
      </c>
    </row>
    <row r="423" spans="1:23" x14ac:dyDescent="0.25">
      <c r="A423" s="2">
        <v>427</v>
      </c>
      <c r="B423" s="2">
        <v>426.56099999999998</v>
      </c>
      <c r="C423" s="2">
        <v>4.165</v>
      </c>
      <c r="D423" s="2">
        <v>0.24099999999999999</v>
      </c>
      <c r="E423" s="2">
        <v>371.74684000000002</v>
      </c>
      <c r="H423" s="54">
        <f t="shared" si="73"/>
        <v>4.2080000000000002</v>
      </c>
      <c r="I423" s="54">
        <f t="shared" si="74"/>
        <v>0.34899999999999998</v>
      </c>
      <c r="K423" s="54">
        <f t="shared" si="75"/>
        <v>0</v>
      </c>
      <c r="L423" s="54">
        <f t="shared" si="76"/>
        <v>0</v>
      </c>
      <c r="M423" t="e">
        <f t="shared" si="77"/>
        <v>#DIV/0!</v>
      </c>
      <c r="N423" t="e">
        <f t="shared" si="78"/>
        <v>#DIV/0!</v>
      </c>
      <c r="P423">
        <f>I423/'Shear box'!$F$8</f>
        <v>1.6698564593301435E-2</v>
      </c>
      <c r="Q423">
        <f t="shared" si="79"/>
        <v>209</v>
      </c>
      <c r="R423">
        <f t="shared" si="80"/>
        <v>205.50999999999996</v>
      </c>
      <c r="S423">
        <f t="shared" si="84"/>
        <v>1.6698564593301657E-2</v>
      </c>
      <c r="T423">
        <f t="shared" si="81"/>
        <v>0.2023076923076923</v>
      </c>
      <c r="V423">
        <f t="shared" si="82"/>
        <v>4.2080000000000002</v>
      </c>
      <c r="W423">
        <f t="shared" si="83"/>
        <v>1.6698564593301435</v>
      </c>
    </row>
    <row r="424" spans="1:23" x14ac:dyDescent="0.25">
      <c r="A424" s="2">
        <v>428</v>
      </c>
      <c r="B424" s="2">
        <v>427.56099999999998</v>
      </c>
      <c r="C424" s="2">
        <v>4.1749999999999998</v>
      </c>
      <c r="D424" s="2">
        <v>0.24099999999999999</v>
      </c>
      <c r="E424" s="2">
        <v>371.74684000000002</v>
      </c>
      <c r="H424" s="54">
        <f t="shared" si="73"/>
        <v>4.218</v>
      </c>
      <c r="I424" s="54">
        <f t="shared" si="74"/>
        <v>0.34899999999999998</v>
      </c>
      <c r="K424" s="54">
        <f t="shared" si="75"/>
        <v>1.0000000000000009E-3</v>
      </c>
      <c r="L424" s="54">
        <f t="shared" si="76"/>
        <v>1.0000000000000009E-3</v>
      </c>
      <c r="M424">
        <f t="shared" si="77"/>
        <v>0.78539816339744828</v>
      </c>
      <c r="N424">
        <f t="shared" si="78"/>
        <v>45</v>
      </c>
      <c r="P424">
        <f>I424/'Shear box'!$F$8</f>
        <v>1.6698564593301435E-2</v>
      </c>
      <c r="Q424">
        <f t="shared" si="79"/>
        <v>209</v>
      </c>
      <c r="R424">
        <f t="shared" si="80"/>
        <v>205.50999999999996</v>
      </c>
      <c r="S424">
        <f t="shared" si="84"/>
        <v>1.6698564593301657E-2</v>
      </c>
      <c r="T424">
        <f t="shared" si="81"/>
        <v>0.20278846153846153</v>
      </c>
      <c r="V424">
        <f t="shared" si="82"/>
        <v>4.218</v>
      </c>
      <c r="W424">
        <f t="shared" si="83"/>
        <v>1.6698564593301435</v>
      </c>
    </row>
    <row r="425" spans="1:23" x14ac:dyDescent="0.25">
      <c r="A425" s="2">
        <v>429</v>
      </c>
      <c r="B425" s="2">
        <v>428.56099999999998</v>
      </c>
      <c r="C425" s="2">
        <v>4.1870000000000003</v>
      </c>
      <c r="D425" s="2">
        <v>0.24199999999999999</v>
      </c>
      <c r="E425" s="2">
        <v>373.34231999999997</v>
      </c>
      <c r="H425" s="54">
        <f t="shared" si="73"/>
        <v>4.2300000000000004</v>
      </c>
      <c r="I425" s="54">
        <f t="shared" si="74"/>
        <v>0.35</v>
      </c>
      <c r="K425" s="54">
        <f t="shared" si="75"/>
        <v>1.0000000000000009E-3</v>
      </c>
      <c r="L425" s="54">
        <f t="shared" si="76"/>
        <v>1.0000000000000009E-3</v>
      </c>
      <c r="M425">
        <f t="shared" si="77"/>
        <v>0.78539816339744828</v>
      </c>
      <c r="N425">
        <f t="shared" si="78"/>
        <v>45</v>
      </c>
      <c r="P425">
        <f>I425/'Shear box'!$F$8</f>
        <v>1.6746411483253589E-2</v>
      </c>
      <c r="Q425">
        <f t="shared" si="79"/>
        <v>209</v>
      </c>
      <c r="R425">
        <f t="shared" si="80"/>
        <v>205.49999999999997</v>
      </c>
      <c r="S425">
        <f t="shared" si="84"/>
        <v>1.6746411483253731E-2</v>
      </c>
      <c r="T425">
        <f t="shared" si="81"/>
        <v>0.20336538461538464</v>
      </c>
      <c r="V425">
        <f t="shared" si="82"/>
        <v>4.2300000000000004</v>
      </c>
      <c r="W425">
        <f t="shared" si="83"/>
        <v>1.6746411483253589</v>
      </c>
    </row>
    <row r="426" spans="1:23" x14ac:dyDescent="0.25">
      <c r="A426" s="2">
        <v>430</v>
      </c>
      <c r="B426" s="2">
        <v>429.56099999999998</v>
      </c>
      <c r="C426" s="2">
        <v>4.1959999999999997</v>
      </c>
      <c r="D426" s="2">
        <v>0.24299999999999999</v>
      </c>
      <c r="E426" s="2">
        <v>373.34231999999997</v>
      </c>
      <c r="H426" s="54">
        <f t="shared" si="73"/>
        <v>4.2389999999999999</v>
      </c>
      <c r="I426" s="54">
        <f t="shared" si="74"/>
        <v>0.35099999999999998</v>
      </c>
      <c r="K426" s="54">
        <f t="shared" si="75"/>
        <v>-3.0000000000000027E-3</v>
      </c>
      <c r="L426" s="54">
        <f t="shared" si="76"/>
        <v>-3.0000000000000027E-3</v>
      </c>
      <c r="M426">
        <f t="shared" si="77"/>
        <v>0.78539816339744828</v>
      </c>
      <c r="N426">
        <f t="shared" si="78"/>
        <v>45</v>
      </c>
      <c r="P426">
        <f>I426/'Shear box'!$F$8</f>
        <v>1.679425837320574E-2</v>
      </c>
      <c r="Q426">
        <f t="shared" si="79"/>
        <v>209</v>
      </c>
      <c r="R426">
        <f t="shared" si="80"/>
        <v>205.49</v>
      </c>
      <c r="S426">
        <f t="shared" si="84"/>
        <v>1.6794258373205695E-2</v>
      </c>
      <c r="T426">
        <f t="shared" si="81"/>
        <v>0.20379807692307692</v>
      </c>
      <c r="V426">
        <f t="shared" si="82"/>
        <v>4.2389999999999999</v>
      </c>
      <c r="W426">
        <f t="shared" si="83"/>
        <v>1.6794258373205739</v>
      </c>
    </row>
    <row r="427" spans="1:23" x14ac:dyDescent="0.25">
      <c r="A427" s="2">
        <v>431</v>
      </c>
      <c r="B427" s="2">
        <v>430.56099999999998</v>
      </c>
      <c r="C427" s="2">
        <v>4.2060000000000004</v>
      </c>
      <c r="D427" s="2">
        <v>0.24</v>
      </c>
      <c r="E427" s="2">
        <v>373.34231999999997</v>
      </c>
      <c r="H427" s="54">
        <f t="shared" si="73"/>
        <v>4.2490000000000006</v>
      </c>
      <c r="I427" s="54">
        <f t="shared" si="74"/>
        <v>0.34799999999999998</v>
      </c>
      <c r="K427" s="54">
        <f t="shared" si="75"/>
        <v>-2.6999999999999968E-2</v>
      </c>
      <c r="L427" s="54">
        <f t="shared" si="76"/>
        <v>-2.6999999999999968E-2</v>
      </c>
      <c r="M427">
        <f t="shared" si="77"/>
        <v>0.78539816339744828</v>
      </c>
      <c r="N427">
        <f t="shared" si="78"/>
        <v>45</v>
      </c>
      <c r="P427">
        <f>I427/'Shear box'!$F$8</f>
        <v>1.6650717703349284E-2</v>
      </c>
      <c r="Q427">
        <f t="shared" si="79"/>
        <v>209</v>
      </c>
      <c r="R427">
        <f t="shared" si="80"/>
        <v>205.52</v>
      </c>
      <c r="S427">
        <f t="shared" si="84"/>
        <v>1.6650717703349249E-2</v>
      </c>
      <c r="T427">
        <f t="shared" si="81"/>
        <v>0.20427884615384617</v>
      </c>
      <c r="V427">
        <f t="shared" si="82"/>
        <v>4.2490000000000006</v>
      </c>
      <c r="W427">
        <f t="shared" si="83"/>
        <v>1.6650717703349285</v>
      </c>
    </row>
    <row r="428" spans="1:23" x14ac:dyDescent="0.25">
      <c r="A428" s="2">
        <v>432</v>
      </c>
      <c r="B428" s="2">
        <v>431.56099999999998</v>
      </c>
      <c r="C428" s="2">
        <v>4.2089999999999996</v>
      </c>
      <c r="D428" s="2">
        <v>0.21299999999999999</v>
      </c>
      <c r="E428" s="2">
        <v>374.93779999999998</v>
      </c>
      <c r="H428" s="54">
        <f t="shared" si="73"/>
        <v>4.2519999999999998</v>
      </c>
      <c r="I428" s="54">
        <f t="shared" si="74"/>
        <v>0.32100000000000001</v>
      </c>
      <c r="K428" s="54">
        <f t="shared" si="75"/>
        <v>0</v>
      </c>
      <c r="L428" s="54">
        <f t="shared" si="76"/>
        <v>0</v>
      </c>
      <c r="M428" t="e">
        <f t="shared" si="77"/>
        <v>#DIV/0!</v>
      </c>
      <c r="N428" t="e">
        <f t="shared" si="78"/>
        <v>#DIV/0!</v>
      </c>
      <c r="P428">
        <f>I428/'Shear box'!$F$8</f>
        <v>1.535885167464115E-2</v>
      </c>
      <c r="Q428">
        <f t="shared" si="79"/>
        <v>209</v>
      </c>
      <c r="R428">
        <f t="shared" si="80"/>
        <v>205.78999999999996</v>
      </c>
      <c r="S428">
        <f t="shared" si="84"/>
        <v>1.5358851674641349E-2</v>
      </c>
      <c r="T428">
        <f t="shared" si="81"/>
        <v>0.2044230769230769</v>
      </c>
      <c r="V428">
        <f t="shared" si="82"/>
        <v>4.2519999999999998</v>
      </c>
      <c r="W428">
        <f t="shared" si="83"/>
        <v>1.535885167464115</v>
      </c>
    </row>
    <row r="429" spans="1:23" x14ac:dyDescent="0.25">
      <c r="A429" s="2">
        <v>433</v>
      </c>
      <c r="B429" s="2">
        <v>432.56099999999998</v>
      </c>
      <c r="C429" s="2">
        <v>4.2119999999999997</v>
      </c>
      <c r="D429" s="2">
        <v>0.21299999999999999</v>
      </c>
      <c r="E429" s="2">
        <v>387.70164</v>
      </c>
      <c r="H429" s="54">
        <f t="shared" si="73"/>
        <v>4.2549999999999999</v>
      </c>
      <c r="I429" s="54">
        <f t="shared" si="74"/>
        <v>0.32100000000000001</v>
      </c>
      <c r="K429" s="54">
        <f t="shared" si="75"/>
        <v>0</v>
      </c>
      <c r="L429" s="54">
        <f t="shared" si="76"/>
        <v>0</v>
      </c>
      <c r="M429" t="e">
        <f t="shared" si="77"/>
        <v>#DIV/0!</v>
      </c>
      <c r="N429" t="e">
        <f t="shared" si="78"/>
        <v>#DIV/0!</v>
      </c>
      <c r="P429">
        <f>I429/'Shear box'!$F$8</f>
        <v>1.535885167464115E-2</v>
      </c>
      <c r="Q429">
        <f t="shared" si="79"/>
        <v>209</v>
      </c>
      <c r="R429">
        <f t="shared" si="80"/>
        <v>205.78999999999996</v>
      </c>
      <c r="S429">
        <f t="shared" si="84"/>
        <v>1.5358851674641349E-2</v>
      </c>
      <c r="T429">
        <f t="shared" si="81"/>
        <v>0.20456730769230769</v>
      </c>
      <c r="V429">
        <f t="shared" si="82"/>
        <v>4.2549999999999999</v>
      </c>
      <c r="W429">
        <f t="shared" si="83"/>
        <v>1.535885167464115</v>
      </c>
    </row>
    <row r="430" spans="1:23" x14ac:dyDescent="0.25">
      <c r="A430" s="2">
        <v>434</v>
      </c>
      <c r="B430" s="2">
        <v>433.56099999999998</v>
      </c>
      <c r="C430" s="2">
        <v>4.2130000000000001</v>
      </c>
      <c r="D430" s="2">
        <v>0.21299999999999999</v>
      </c>
      <c r="E430" s="2">
        <v>395.67903999999999</v>
      </c>
      <c r="H430" s="54">
        <f t="shared" si="73"/>
        <v>4.2560000000000002</v>
      </c>
      <c r="I430" s="54">
        <f t="shared" si="74"/>
        <v>0.32100000000000001</v>
      </c>
      <c r="K430" s="54">
        <f t="shared" si="75"/>
        <v>0</v>
      </c>
      <c r="L430" s="54">
        <f t="shared" si="76"/>
        <v>0</v>
      </c>
      <c r="M430" t="e">
        <f t="shared" si="77"/>
        <v>#DIV/0!</v>
      </c>
      <c r="N430" t="e">
        <f t="shared" si="78"/>
        <v>#DIV/0!</v>
      </c>
      <c r="P430">
        <f>I430/'Shear box'!$F$8</f>
        <v>1.535885167464115E-2</v>
      </c>
      <c r="Q430">
        <f t="shared" si="79"/>
        <v>209</v>
      </c>
      <c r="R430">
        <f t="shared" si="80"/>
        <v>205.78999999999996</v>
      </c>
      <c r="S430">
        <f t="shared" si="84"/>
        <v>1.5358851674641349E-2</v>
      </c>
      <c r="T430">
        <f t="shared" si="81"/>
        <v>0.20461538461538462</v>
      </c>
      <c r="V430">
        <f t="shared" si="82"/>
        <v>4.2560000000000002</v>
      </c>
      <c r="W430">
        <f t="shared" si="83"/>
        <v>1.535885167464115</v>
      </c>
    </row>
    <row r="431" spans="1:23" x14ac:dyDescent="0.25">
      <c r="A431" s="2">
        <v>435</v>
      </c>
      <c r="B431" s="2">
        <v>434.56099999999998</v>
      </c>
      <c r="C431" s="2">
        <v>4.2149999999999999</v>
      </c>
      <c r="D431" s="2">
        <v>0.21299999999999999</v>
      </c>
      <c r="E431" s="2">
        <v>405.25191999999998</v>
      </c>
      <c r="H431" s="54">
        <f t="shared" si="73"/>
        <v>4.258</v>
      </c>
      <c r="I431" s="54">
        <f t="shared" si="74"/>
        <v>0.32100000000000001</v>
      </c>
      <c r="K431" s="54">
        <f t="shared" si="75"/>
        <v>0</v>
      </c>
      <c r="L431" s="54">
        <f t="shared" si="76"/>
        <v>0</v>
      </c>
      <c r="M431" t="e">
        <f t="shared" si="77"/>
        <v>#DIV/0!</v>
      </c>
      <c r="N431" t="e">
        <f t="shared" si="78"/>
        <v>#DIV/0!</v>
      </c>
      <c r="P431">
        <f>I431/'Shear box'!$F$8</f>
        <v>1.535885167464115E-2</v>
      </c>
      <c r="Q431">
        <f t="shared" si="79"/>
        <v>209</v>
      </c>
      <c r="R431">
        <f t="shared" si="80"/>
        <v>205.78999999999996</v>
      </c>
      <c r="S431">
        <f t="shared" si="84"/>
        <v>1.5358851674641349E-2</v>
      </c>
      <c r="T431">
        <f t="shared" si="81"/>
        <v>0.20471153846153844</v>
      </c>
      <c r="V431">
        <f t="shared" si="82"/>
        <v>4.258</v>
      </c>
      <c r="W431">
        <f t="shared" si="83"/>
        <v>1.535885167464115</v>
      </c>
    </row>
    <row r="432" spans="1:23" x14ac:dyDescent="0.25">
      <c r="A432" s="2">
        <v>436</v>
      </c>
      <c r="B432" s="2">
        <v>435.56099999999998</v>
      </c>
      <c r="C432" s="2">
        <v>4.218</v>
      </c>
      <c r="D432" s="2">
        <v>0.21299999999999999</v>
      </c>
      <c r="E432" s="2">
        <v>414.82479999999998</v>
      </c>
      <c r="H432" s="54">
        <f t="shared" si="73"/>
        <v>4.2610000000000001</v>
      </c>
      <c r="I432" s="54">
        <f t="shared" si="74"/>
        <v>0.32100000000000001</v>
      </c>
      <c r="K432" s="54">
        <f t="shared" si="75"/>
        <v>0</v>
      </c>
      <c r="L432" s="54">
        <f t="shared" si="76"/>
        <v>0</v>
      </c>
      <c r="M432" t="e">
        <f t="shared" si="77"/>
        <v>#DIV/0!</v>
      </c>
      <c r="N432" t="e">
        <f t="shared" si="78"/>
        <v>#DIV/0!</v>
      </c>
      <c r="P432">
        <f>I432/'Shear box'!$F$8</f>
        <v>1.535885167464115E-2</v>
      </c>
      <c r="Q432">
        <f t="shared" si="79"/>
        <v>209</v>
      </c>
      <c r="R432">
        <f t="shared" si="80"/>
        <v>205.78999999999996</v>
      </c>
      <c r="S432">
        <f t="shared" si="84"/>
        <v>1.5358851674641349E-2</v>
      </c>
      <c r="T432">
        <f t="shared" si="81"/>
        <v>0.20485576923076923</v>
      </c>
      <c r="V432">
        <f t="shared" si="82"/>
        <v>4.2610000000000001</v>
      </c>
      <c r="W432">
        <f t="shared" si="83"/>
        <v>1.535885167464115</v>
      </c>
    </row>
    <row r="433" spans="1:23" x14ac:dyDescent="0.25">
      <c r="A433" s="2">
        <v>437</v>
      </c>
      <c r="B433" s="2">
        <v>436.56099999999998</v>
      </c>
      <c r="C433" s="2">
        <v>4.22</v>
      </c>
      <c r="D433" s="2">
        <v>0.21299999999999999</v>
      </c>
      <c r="E433" s="2">
        <v>422.80220000000003</v>
      </c>
      <c r="H433" s="54">
        <f t="shared" si="73"/>
        <v>4.2629999999999999</v>
      </c>
      <c r="I433" s="54">
        <f t="shared" si="74"/>
        <v>0.32100000000000001</v>
      </c>
      <c r="K433" s="54">
        <f t="shared" si="75"/>
        <v>0</v>
      </c>
      <c r="L433" s="54">
        <f t="shared" si="76"/>
        <v>0</v>
      </c>
      <c r="M433" t="e">
        <f t="shared" si="77"/>
        <v>#DIV/0!</v>
      </c>
      <c r="N433" t="e">
        <f t="shared" si="78"/>
        <v>#DIV/0!</v>
      </c>
      <c r="P433">
        <f>I433/'Shear box'!$F$8</f>
        <v>1.535885167464115E-2</v>
      </c>
      <c r="Q433">
        <f t="shared" si="79"/>
        <v>209</v>
      </c>
      <c r="R433">
        <f t="shared" si="80"/>
        <v>205.78999999999996</v>
      </c>
      <c r="S433">
        <f t="shared" si="84"/>
        <v>1.5358851674641349E-2</v>
      </c>
      <c r="T433">
        <f t="shared" si="81"/>
        <v>0.20495192307692306</v>
      </c>
      <c r="V433">
        <f t="shared" si="82"/>
        <v>4.2629999999999999</v>
      </c>
      <c r="W433">
        <f t="shared" si="83"/>
        <v>1.535885167464115</v>
      </c>
    </row>
    <row r="434" spans="1:23" x14ac:dyDescent="0.25">
      <c r="A434" s="2">
        <v>438</v>
      </c>
      <c r="B434" s="2">
        <v>437.56099999999998</v>
      </c>
      <c r="C434" s="2">
        <v>4.2229999999999999</v>
      </c>
      <c r="D434" s="2">
        <v>0.21299999999999999</v>
      </c>
      <c r="E434" s="2">
        <v>430.77960000000002</v>
      </c>
      <c r="H434" s="54">
        <f t="shared" si="73"/>
        <v>4.266</v>
      </c>
      <c r="I434" s="54">
        <f t="shared" si="74"/>
        <v>0.32100000000000001</v>
      </c>
      <c r="K434" s="54">
        <f t="shared" si="75"/>
        <v>0</v>
      </c>
      <c r="L434" s="54">
        <f t="shared" si="76"/>
        <v>0</v>
      </c>
      <c r="M434" t="e">
        <f t="shared" si="77"/>
        <v>#DIV/0!</v>
      </c>
      <c r="N434" t="e">
        <f t="shared" si="78"/>
        <v>#DIV/0!</v>
      </c>
      <c r="P434">
        <f>I434/'Shear box'!$F$8</f>
        <v>1.535885167464115E-2</v>
      </c>
      <c r="Q434">
        <f t="shared" si="79"/>
        <v>209</v>
      </c>
      <c r="R434">
        <f t="shared" si="80"/>
        <v>205.78999999999996</v>
      </c>
      <c r="S434">
        <f t="shared" si="84"/>
        <v>1.5358851674641349E-2</v>
      </c>
      <c r="T434">
        <f t="shared" si="81"/>
        <v>0.20509615384615384</v>
      </c>
      <c r="V434">
        <f t="shared" si="82"/>
        <v>4.266</v>
      </c>
      <c r="W434">
        <f t="shared" si="83"/>
        <v>1.535885167464115</v>
      </c>
    </row>
    <row r="435" spans="1:23" x14ac:dyDescent="0.25">
      <c r="A435" s="2">
        <v>439</v>
      </c>
      <c r="B435" s="2">
        <v>438.56099999999998</v>
      </c>
      <c r="C435" s="2">
        <v>4.226</v>
      </c>
      <c r="D435" s="2">
        <v>0.21299999999999999</v>
      </c>
      <c r="E435" s="2">
        <v>438.75700000000001</v>
      </c>
      <c r="H435" s="54">
        <f t="shared" si="73"/>
        <v>4.2690000000000001</v>
      </c>
      <c r="I435" s="54">
        <f t="shared" si="74"/>
        <v>0.32100000000000001</v>
      </c>
      <c r="K435" s="54">
        <f t="shared" si="75"/>
        <v>0</v>
      </c>
      <c r="L435" s="54">
        <f t="shared" si="76"/>
        <v>0</v>
      </c>
      <c r="M435" t="e">
        <f t="shared" si="77"/>
        <v>#DIV/0!</v>
      </c>
      <c r="N435" t="e">
        <f t="shared" si="78"/>
        <v>#DIV/0!</v>
      </c>
      <c r="P435">
        <f>I435/'Shear box'!$F$8</f>
        <v>1.535885167464115E-2</v>
      </c>
      <c r="Q435">
        <f t="shared" si="79"/>
        <v>209</v>
      </c>
      <c r="R435">
        <f t="shared" si="80"/>
        <v>205.78999999999996</v>
      </c>
      <c r="S435">
        <f t="shared" si="84"/>
        <v>1.5358851674641349E-2</v>
      </c>
      <c r="T435">
        <f t="shared" si="81"/>
        <v>0.2052403846153846</v>
      </c>
      <c r="V435">
        <f t="shared" si="82"/>
        <v>4.2690000000000001</v>
      </c>
      <c r="W435">
        <f t="shared" si="83"/>
        <v>1.535885167464115</v>
      </c>
    </row>
    <row r="436" spans="1:23" x14ac:dyDescent="0.25">
      <c r="A436" s="2">
        <v>440</v>
      </c>
      <c r="B436" s="2">
        <v>439.56099999999998</v>
      </c>
      <c r="C436" s="2">
        <v>4.2309999999999999</v>
      </c>
      <c r="D436" s="2">
        <v>0.21299999999999999</v>
      </c>
      <c r="E436" s="2">
        <v>445.13891999999998</v>
      </c>
      <c r="H436" s="54">
        <f t="shared" si="73"/>
        <v>4.274</v>
      </c>
      <c r="I436" s="54">
        <f t="shared" si="74"/>
        <v>0.32100000000000001</v>
      </c>
      <c r="K436" s="54">
        <f t="shared" si="75"/>
        <v>0</v>
      </c>
      <c r="L436" s="54">
        <f t="shared" si="76"/>
        <v>0</v>
      </c>
      <c r="M436" t="e">
        <f t="shared" si="77"/>
        <v>#DIV/0!</v>
      </c>
      <c r="N436" t="e">
        <f t="shared" si="78"/>
        <v>#DIV/0!</v>
      </c>
      <c r="P436">
        <f>I436/'Shear box'!$F$8</f>
        <v>1.535885167464115E-2</v>
      </c>
      <c r="Q436">
        <f t="shared" si="79"/>
        <v>209</v>
      </c>
      <c r="R436">
        <f t="shared" si="80"/>
        <v>205.78999999999996</v>
      </c>
      <c r="S436">
        <f t="shared" si="84"/>
        <v>1.5358851674641349E-2</v>
      </c>
      <c r="T436">
        <f t="shared" si="81"/>
        <v>0.20548076923076922</v>
      </c>
      <c r="V436">
        <f t="shared" si="82"/>
        <v>4.274</v>
      </c>
      <c r="W436">
        <f t="shared" si="83"/>
        <v>1.535885167464115</v>
      </c>
    </row>
    <row r="437" spans="1:23" x14ac:dyDescent="0.25">
      <c r="A437" s="2">
        <v>441</v>
      </c>
      <c r="B437" s="2">
        <v>440.56099999999998</v>
      </c>
      <c r="C437" s="2">
        <v>4.2359999999999998</v>
      </c>
      <c r="D437" s="2">
        <v>0.21299999999999999</v>
      </c>
      <c r="E437" s="2">
        <v>451.52084000000002</v>
      </c>
      <c r="H437" s="54">
        <f t="shared" si="73"/>
        <v>4.2789999999999999</v>
      </c>
      <c r="I437" s="54">
        <f t="shared" si="74"/>
        <v>0.32100000000000001</v>
      </c>
      <c r="K437" s="54">
        <f t="shared" si="75"/>
        <v>0</v>
      </c>
      <c r="L437" s="54">
        <f t="shared" si="76"/>
        <v>0</v>
      </c>
      <c r="M437" t="e">
        <f t="shared" si="77"/>
        <v>#DIV/0!</v>
      </c>
      <c r="N437" t="e">
        <f t="shared" si="78"/>
        <v>#DIV/0!</v>
      </c>
      <c r="P437">
        <f>I437/'Shear box'!$F$8</f>
        <v>1.535885167464115E-2</v>
      </c>
      <c r="Q437">
        <f t="shared" si="79"/>
        <v>209</v>
      </c>
      <c r="R437">
        <f t="shared" si="80"/>
        <v>205.78999999999996</v>
      </c>
      <c r="S437">
        <f t="shared" si="84"/>
        <v>1.5358851674641349E-2</v>
      </c>
      <c r="T437">
        <f t="shared" si="81"/>
        <v>0.20572115384615383</v>
      </c>
      <c r="V437">
        <f t="shared" si="82"/>
        <v>4.2789999999999999</v>
      </c>
      <c r="W437">
        <f t="shared" si="83"/>
        <v>1.535885167464115</v>
      </c>
    </row>
    <row r="438" spans="1:23" x14ac:dyDescent="0.25">
      <c r="A438" s="2">
        <v>442</v>
      </c>
      <c r="B438" s="2">
        <v>441.56099999999998</v>
      </c>
      <c r="C438" s="2">
        <v>4.2430000000000003</v>
      </c>
      <c r="D438" s="2">
        <v>0.21299999999999999</v>
      </c>
      <c r="E438" s="2">
        <v>457.90276</v>
      </c>
      <c r="H438" s="54">
        <f t="shared" si="73"/>
        <v>4.2860000000000005</v>
      </c>
      <c r="I438" s="54">
        <f t="shared" si="74"/>
        <v>0.32100000000000001</v>
      </c>
      <c r="K438" s="54">
        <f t="shared" si="75"/>
        <v>0</v>
      </c>
      <c r="L438" s="54">
        <f t="shared" si="76"/>
        <v>0</v>
      </c>
      <c r="M438" t="e">
        <f t="shared" si="77"/>
        <v>#DIV/0!</v>
      </c>
      <c r="N438" t="e">
        <f t="shared" si="78"/>
        <v>#DIV/0!</v>
      </c>
      <c r="P438">
        <f>I438/'Shear box'!$F$8</f>
        <v>1.535885167464115E-2</v>
      </c>
      <c r="Q438">
        <f t="shared" si="79"/>
        <v>209</v>
      </c>
      <c r="R438">
        <f t="shared" si="80"/>
        <v>205.78999999999996</v>
      </c>
      <c r="S438">
        <f t="shared" si="84"/>
        <v>1.5358851674641349E-2</v>
      </c>
      <c r="T438">
        <f t="shared" si="81"/>
        <v>0.20605769230769233</v>
      </c>
      <c r="V438">
        <f t="shared" si="82"/>
        <v>4.2860000000000005</v>
      </c>
      <c r="W438">
        <f t="shared" si="83"/>
        <v>1.535885167464115</v>
      </c>
    </row>
    <row r="439" spans="1:23" x14ac:dyDescent="0.25">
      <c r="A439" s="2">
        <v>443</v>
      </c>
      <c r="B439" s="2">
        <v>442.56099999999998</v>
      </c>
      <c r="C439" s="2">
        <v>4.2489999999999997</v>
      </c>
      <c r="D439" s="2">
        <v>0.21299999999999999</v>
      </c>
      <c r="E439" s="2">
        <v>464.28467999999998</v>
      </c>
      <c r="H439" s="54">
        <f t="shared" si="73"/>
        <v>4.2919999999999998</v>
      </c>
      <c r="I439" s="54">
        <f t="shared" si="74"/>
        <v>0.32100000000000001</v>
      </c>
      <c r="K439" s="54">
        <f t="shared" si="75"/>
        <v>0</v>
      </c>
      <c r="L439" s="54">
        <f t="shared" si="76"/>
        <v>0</v>
      </c>
      <c r="M439" t="e">
        <f t="shared" si="77"/>
        <v>#DIV/0!</v>
      </c>
      <c r="N439" t="e">
        <f t="shared" si="78"/>
        <v>#DIV/0!</v>
      </c>
      <c r="P439">
        <f>I439/'Shear box'!$F$8</f>
        <v>1.535885167464115E-2</v>
      </c>
      <c r="Q439">
        <f t="shared" si="79"/>
        <v>209</v>
      </c>
      <c r="R439">
        <f t="shared" si="80"/>
        <v>205.78999999999996</v>
      </c>
      <c r="S439">
        <f t="shared" si="84"/>
        <v>1.5358851674641349E-2</v>
      </c>
      <c r="T439">
        <f t="shared" si="81"/>
        <v>0.20634615384615382</v>
      </c>
      <c r="V439">
        <f t="shared" si="82"/>
        <v>4.2919999999999998</v>
      </c>
      <c r="W439">
        <f t="shared" si="83"/>
        <v>1.535885167464115</v>
      </c>
    </row>
    <row r="440" spans="1:23" x14ac:dyDescent="0.25">
      <c r="A440" s="2">
        <v>444</v>
      </c>
      <c r="B440" s="2">
        <v>443.56099999999998</v>
      </c>
      <c r="C440" s="2">
        <v>4.2560000000000002</v>
      </c>
      <c r="D440" s="2">
        <v>0.21299999999999999</v>
      </c>
      <c r="E440" s="2">
        <v>467.47564</v>
      </c>
      <c r="H440" s="54">
        <f t="shared" si="73"/>
        <v>4.2990000000000004</v>
      </c>
      <c r="I440" s="54">
        <f t="shared" si="74"/>
        <v>0.32100000000000001</v>
      </c>
      <c r="K440" s="54">
        <f t="shared" si="75"/>
        <v>0</v>
      </c>
      <c r="L440" s="54">
        <f t="shared" si="76"/>
        <v>0</v>
      </c>
      <c r="M440" t="e">
        <f t="shared" si="77"/>
        <v>#DIV/0!</v>
      </c>
      <c r="N440" t="e">
        <f t="shared" si="78"/>
        <v>#DIV/0!</v>
      </c>
      <c r="P440">
        <f>I440/'Shear box'!$F$8</f>
        <v>1.535885167464115E-2</v>
      </c>
      <c r="Q440">
        <f t="shared" si="79"/>
        <v>209</v>
      </c>
      <c r="R440">
        <f t="shared" si="80"/>
        <v>205.78999999999996</v>
      </c>
      <c r="S440">
        <f t="shared" si="84"/>
        <v>1.5358851674641349E-2</v>
      </c>
      <c r="T440">
        <f t="shared" si="81"/>
        <v>0.20668269230769232</v>
      </c>
      <c r="V440">
        <f t="shared" si="82"/>
        <v>4.2990000000000004</v>
      </c>
      <c r="W440">
        <f t="shared" si="83"/>
        <v>1.535885167464115</v>
      </c>
    </row>
    <row r="441" spans="1:23" x14ac:dyDescent="0.25">
      <c r="A441" s="2">
        <v>445</v>
      </c>
      <c r="B441" s="2">
        <v>444.56099999999998</v>
      </c>
      <c r="C441" s="2">
        <v>4.2619999999999996</v>
      </c>
      <c r="D441" s="2">
        <v>0.21299999999999999</v>
      </c>
      <c r="E441" s="2">
        <v>470.66660000000002</v>
      </c>
      <c r="H441" s="54">
        <f t="shared" si="73"/>
        <v>4.3049999999999997</v>
      </c>
      <c r="I441" s="54">
        <f t="shared" si="74"/>
        <v>0.32100000000000001</v>
      </c>
      <c r="K441" s="54">
        <f t="shared" si="75"/>
        <v>0</v>
      </c>
      <c r="L441" s="54">
        <f t="shared" si="76"/>
        <v>0</v>
      </c>
      <c r="M441" t="e">
        <f t="shared" si="77"/>
        <v>#DIV/0!</v>
      </c>
      <c r="N441" t="e">
        <f t="shared" si="78"/>
        <v>#DIV/0!</v>
      </c>
      <c r="P441">
        <f>I441/'Shear box'!$F$8</f>
        <v>1.535885167464115E-2</v>
      </c>
      <c r="Q441">
        <f t="shared" si="79"/>
        <v>209</v>
      </c>
      <c r="R441">
        <f t="shared" si="80"/>
        <v>205.78999999999996</v>
      </c>
      <c r="S441">
        <f t="shared" si="84"/>
        <v>1.5358851674641349E-2</v>
      </c>
      <c r="T441">
        <f t="shared" si="81"/>
        <v>0.20697115384615383</v>
      </c>
      <c r="V441">
        <f t="shared" si="82"/>
        <v>4.3049999999999997</v>
      </c>
      <c r="W441">
        <f t="shared" si="83"/>
        <v>1.535885167464115</v>
      </c>
    </row>
    <row r="442" spans="1:23" x14ac:dyDescent="0.25">
      <c r="A442" s="2">
        <v>446</v>
      </c>
      <c r="B442" s="2">
        <v>445.56099999999998</v>
      </c>
      <c r="C442" s="2">
        <v>4.2699999999999996</v>
      </c>
      <c r="D442" s="2">
        <v>0.21299999999999999</v>
      </c>
      <c r="E442" s="2">
        <v>473.85755999999998</v>
      </c>
      <c r="H442" s="54">
        <f t="shared" si="73"/>
        <v>4.3129999999999997</v>
      </c>
      <c r="I442" s="54">
        <f t="shared" si="74"/>
        <v>0.32100000000000001</v>
      </c>
      <c r="K442" s="54">
        <f t="shared" si="75"/>
        <v>0</v>
      </c>
      <c r="L442" s="54">
        <f t="shared" si="76"/>
        <v>0</v>
      </c>
      <c r="M442" t="e">
        <f t="shared" si="77"/>
        <v>#DIV/0!</v>
      </c>
      <c r="N442" t="e">
        <f t="shared" si="78"/>
        <v>#DIV/0!</v>
      </c>
      <c r="P442">
        <f>I442/'Shear box'!$F$8</f>
        <v>1.535885167464115E-2</v>
      </c>
      <c r="Q442">
        <f t="shared" si="79"/>
        <v>209</v>
      </c>
      <c r="R442">
        <f t="shared" si="80"/>
        <v>205.78999999999996</v>
      </c>
      <c r="S442">
        <f t="shared" si="84"/>
        <v>1.5358851674641349E-2</v>
      </c>
      <c r="T442">
        <f t="shared" si="81"/>
        <v>0.2073557692307692</v>
      </c>
      <c r="V442">
        <f t="shared" si="82"/>
        <v>4.3129999999999997</v>
      </c>
      <c r="W442">
        <f t="shared" si="83"/>
        <v>1.535885167464115</v>
      </c>
    </row>
    <row r="443" spans="1:23" x14ac:dyDescent="0.25">
      <c r="A443" s="2">
        <v>447</v>
      </c>
      <c r="B443" s="2">
        <v>446.56099999999998</v>
      </c>
      <c r="C443" s="2">
        <v>4.2789999999999999</v>
      </c>
      <c r="D443" s="2">
        <v>0.21299999999999999</v>
      </c>
      <c r="E443" s="2">
        <v>475.45303999999999</v>
      </c>
      <c r="H443" s="54">
        <f t="shared" si="73"/>
        <v>4.3220000000000001</v>
      </c>
      <c r="I443" s="54">
        <f t="shared" si="74"/>
        <v>0.32100000000000001</v>
      </c>
      <c r="K443" s="54">
        <f t="shared" si="75"/>
        <v>0</v>
      </c>
      <c r="L443" s="54">
        <f t="shared" si="76"/>
        <v>0</v>
      </c>
      <c r="M443" t="e">
        <f t="shared" si="77"/>
        <v>#DIV/0!</v>
      </c>
      <c r="N443" t="e">
        <f t="shared" si="78"/>
        <v>#DIV/0!</v>
      </c>
      <c r="P443">
        <f>I443/'Shear box'!$F$8</f>
        <v>1.535885167464115E-2</v>
      </c>
      <c r="Q443">
        <f t="shared" si="79"/>
        <v>209</v>
      </c>
      <c r="R443">
        <f t="shared" si="80"/>
        <v>205.78999999999996</v>
      </c>
      <c r="S443">
        <f t="shared" si="84"/>
        <v>1.5358851674641349E-2</v>
      </c>
      <c r="T443">
        <f t="shared" si="81"/>
        <v>0.20778846153846153</v>
      </c>
      <c r="V443">
        <f t="shared" si="82"/>
        <v>4.3220000000000001</v>
      </c>
      <c r="W443">
        <f t="shared" si="83"/>
        <v>1.535885167464115</v>
      </c>
    </row>
    <row r="444" spans="1:23" x14ac:dyDescent="0.25">
      <c r="A444" s="2">
        <v>448</v>
      </c>
      <c r="B444" s="2">
        <v>447.56099999999998</v>
      </c>
      <c r="C444" s="2">
        <v>4.2889999999999997</v>
      </c>
      <c r="D444" s="2">
        <v>0.21299999999999999</v>
      </c>
      <c r="E444" s="2">
        <v>477.04852</v>
      </c>
      <c r="H444" s="54">
        <f t="shared" si="73"/>
        <v>4.3319999999999999</v>
      </c>
      <c r="I444" s="54">
        <f t="shared" si="74"/>
        <v>0.32100000000000001</v>
      </c>
      <c r="K444" s="54">
        <f t="shared" si="75"/>
        <v>0</v>
      </c>
      <c r="L444" s="54">
        <f t="shared" si="76"/>
        <v>0</v>
      </c>
      <c r="M444" t="e">
        <f t="shared" si="77"/>
        <v>#DIV/0!</v>
      </c>
      <c r="N444" t="e">
        <f t="shared" si="78"/>
        <v>#DIV/0!</v>
      </c>
      <c r="P444">
        <f>I444/'Shear box'!$F$8</f>
        <v>1.535885167464115E-2</v>
      </c>
      <c r="Q444">
        <f t="shared" si="79"/>
        <v>209</v>
      </c>
      <c r="R444">
        <f t="shared" si="80"/>
        <v>205.78999999999996</v>
      </c>
      <c r="S444">
        <f t="shared" si="84"/>
        <v>1.5358851674641349E-2</v>
      </c>
      <c r="T444">
        <f t="shared" si="81"/>
        <v>0.20826923076923076</v>
      </c>
      <c r="V444">
        <f t="shared" si="82"/>
        <v>4.3319999999999999</v>
      </c>
      <c r="W444">
        <f t="shared" si="83"/>
        <v>1.535885167464115</v>
      </c>
    </row>
    <row r="445" spans="1:23" x14ac:dyDescent="0.25">
      <c r="A445" s="2">
        <v>449</v>
      </c>
      <c r="B445" s="2">
        <v>448.56099999999998</v>
      </c>
      <c r="C445" s="2">
        <v>4.2969999999999997</v>
      </c>
      <c r="D445" s="2">
        <v>0.21299999999999999</v>
      </c>
      <c r="E445" s="2">
        <v>480.23948000000001</v>
      </c>
      <c r="H445" s="54">
        <f t="shared" ref="H445:H508" si="85">C445-C$2</f>
        <v>4.34</v>
      </c>
      <c r="I445" s="54">
        <f t="shared" ref="I445:I508" si="86">D445-$D$2</f>
        <v>0.32100000000000001</v>
      </c>
      <c r="K445" s="54">
        <f t="shared" si="75"/>
        <v>0</v>
      </c>
      <c r="L445" s="54">
        <f t="shared" si="76"/>
        <v>0</v>
      </c>
      <c r="M445" t="e">
        <f t="shared" si="77"/>
        <v>#DIV/0!</v>
      </c>
      <c r="N445" t="e">
        <f t="shared" si="78"/>
        <v>#DIV/0!</v>
      </c>
      <c r="P445">
        <f>I445/'Shear box'!$F$8</f>
        <v>1.535885167464115E-2</v>
      </c>
      <c r="Q445">
        <f t="shared" si="79"/>
        <v>209</v>
      </c>
      <c r="R445">
        <f t="shared" si="80"/>
        <v>205.78999999999996</v>
      </c>
      <c r="S445">
        <f t="shared" si="84"/>
        <v>1.5358851674641349E-2</v>
      </c>
      <c r="T445">
        <f t="shared" si="81"/>
        <v>0.20865384615384613</v>
      </c>
      <c r="V445">
        <f t="shared" si="82"/>
        <v>4.34</v>
      </c>
      <c r="W445">
        <f t="shared" si="83"/>
        <v>1.535885167464115</v>
      </c>
    </row>
    <row r="446" spans="1:23" x14ac:dyDescent="0.25">
      <c r="A446" s="2">
        <v>450</v>
      </c>
      <c r="B446" s="2">
        <v>449.56099999999998</v>
      </c>
      <c r="C446" s="2">
        <v>4.3090000000000002</v>
      </c>
      <c r="D446" s="2">
        <v>0.21299999999999999</v>
      </c>
      <c r="E446" s="2">
        <v>481.83496000000002</v>
      </c>
      <c r="H446" s="54">
        <f t="shared" si="85"/>
        <v>4.3520000000000003</v>
      </c>
      <c r="I446" s="54">
        <f t="shared" si="86"/>
        <v>0.32100000000000001</v>
      </c>
      <c r="K446" s="54">
        <f t="shared" si="75"/>
        <v>0</v>
      </c>
      <c r="L446" s="54">
        <f t="shared" si="76"/>
        <v>0</v>
      </c>
      <c r="M446" t="e">
        <f t="shared" si="77"/>
        <v>#DIV/0!</v>
      </c>
      <c r="N446" t="e">
        <f t="shared" si="78"/>
        <v>#DIV/0!</v>
      </c>
      <c r="P446">
        <f>I446/'Shear box'!$F$8</f>
        <v>1.535885167464115E-2</v>
      </c>
      <c r="Q446">
        <f t="shared" si="79"/>
        <v>209</v>
      </c>
      <c r="R446">
        <f t="shared" si="80"/>
        <v>205.78999999999996</v>
      </c>
      <c r="S446">
        <f t="shared" si="84"/>
        <v>1.5358851674641349E-2</v>
      </c>
      <c r="T446">
        <f t="shared" si="81"/>
        <v>0.20923076923076925</v>
      </c>
      <c r="V446">
        <f t="shared" si="82"/>
        <v>4.3520000000000003</v>
      </c>
      <c r="W446">
        <f t="shared" si="83"/>
        <v>1.535885167464115</v>
      </c>
    </row>
    <row r="447" spans="1:23" x14ac:dyDescent="0.25">
      <c r="A447" s="2">
        <v>451</v>
      </c>
      <c r="B447" s="2">
        <v>450.56099999999998</v>
      </c>
      <c r="C447" s="2">
        <v>4.3179999999999996</v>
      </c>
      <c r="D447" s="2">
        <v>0.21299999999999999</v>
      </c>
      <c r="E447" s="2">
        <v>483.43043999999998</v>
      </c>
      <c r="H447" s="54">
        <f t="shared" si="85"/>
        <v>4.3609999999999998</v>
      </c>
      <c r="I447" s="54">
        <f t="shared" si="86"/>
        <v>0.32100000000000001</v>
      </c>
      <c r="K447" s="54">
        <f t="shared" si="75"/>
        <v>0</v>
      </c>
      <c r="L447" s="54">
        <f t="shared" si="76"/>
        <v>0</v>
      </c>
      <c r="M447" t="e">
        <f t="shared" si="77"/>
        <v>#DIV/0!</v>
      </c>
      <c r="N447" t="e">
        <f t="shared" si="78"/>
        <v>#DIV/0!</v>
      </c>
      <c r="P447">
        <f>I447/'Shear box'!$F$8</f>
        <v>1.535885167464115E-2</v>
      </c>
      <c r="Q447">
        <f t="shared" si="79"/>
        <v>209</v>
      </c>
      <c r="R447">
        <f t="shared" si="80"/>
        <v>205.78999999999996</v>
      </c>
      <c r="S447">
        <f t="shared" si="84"/>
        <v>1.5358851674641349E-2</v>
      </c>
      <c r="T447">
        <f t="shared" si="81"/>
        <v>0.20966346153846152</v>
      </c>
      <c r="V447">
        <f t="shared" si="82"/>
        <v>4.3609999999999998</v>
      </c>
      <c r="W447">
        <f t="shared" si="83"/>
        <v>1.535885167464115</v>
      </c>
    </row>
    <row r="448" spans="1:23" x14ac:dyDescent="0.25">
      <c r="A448" s="2">
        <v>452</v>
      </c>
      <c r="B448" s="2">
        <v>451.56099999999998</v>
      </c>
      <c r="C448" s="2">
        <v>4.327</v>
      </c>
      <c r="D448" s="2">
        <v>0.21299999999999999</v>
      </c>
      <c r="E448" s="2">
        <v>483.43043999999998</v>
      </c>
      <c r="H448" s="54">
        <f t="shared" si="85"/>
        <v>4.37</v>
      </c>
      <c r="I448" s="54">
        <f t="shared" si="86"/>
        <v>0.32100000000000001</v>
      </c>
      <c r="K448" s="54">
        <f t="shared" si="75"/>
        <v>0</v>
      </c>
      <c r="L448" s="54">
        <f t="shared" si="76"/>
        <v>0</v>
      </c>
      <c r="M448" t="e">
        <f t="shared" si="77"/>
        <v>#DIV/0!</v>
      </c>
      <c r="N448" t="e">
        <f t="shared" si="78"/>
        <v>#DIV/0!</v>
      </c>
      <c r="P448">
        <f>I448/'Shear box'!$F$8</f>
        <v>1.535885167464115E-2</v>
      </c>
      <c r="Q448">
        <f t="shared" si="79"/>
        <v>209</v>
      </c>
      <c r="R448">
        <f t="shared" si="80"/>
        <v>205.78999999999996</v>
      </c>
      <c r="S448">
        <f t="shared" si="84"/>
        <v>1.5358851674641349E-2</v>
      </c>
      <c r="T448">
        <f t="shared" si="81"/>
        <v>0.21009615384615385</v>
      </c>
      <c r="V448">
        <f t="shared" si="82"/>
        <v>4.37</v>
      </c>
      <c r="W448">
        <f t="shared" si="83"/>
        <v>1.535885167464115</v>
      </c>
    </row>
    <row r="449" spans="1:23" x14ac:dyDescent="0.25">
      <c r="A449" s="2">
        <v>453</v>
      </c>
      <c r="B449" s="2">
        <v>452.56099999999998</v>
      </c>
      <c r="C449" s="2">
        <v>4.3380000000000001</v>
      </c>
      <c r="D449" s="2">
        <v>0.21299999999999999</v>
      </c>
      <c r="E449" s="2">
        <v>483.43043999999998</v>
      </c>
      <c r="H449" s="54">
        <f t="shared" si="85"/>
        <v>4.3810000000000002</v>
      </c>
      <c r="I449" s="54">
        <f t="shared" si="86"/>
        <v>0.32100000000000001</v>
      </c>
      <c r="K449" s="54">
        <f t="shared" si="75"/>
        <v>0</v>
      </c>
      <c r="L449" s="54">
        <f t="shared" si="76"/>
        <v>0</v>
      </c>
      <c r="M449" t="e">
        <f t="shared" si="77"/>
        <v>#DIV/0!</v>
      </c>
      <c r="N449" t="e">
        <f t="shared" si="78"/>
        <v>#DIV/0!</v>
      </c>
      <c r="P449">
        <f>I449/'Shear box'!$F$8</f>
        <v>1.535885167464115E-2</v>
      </c>
      <c r="Q449">
        <f t="shared" si="79"/>
        <v>209</v>
      </c>
      <c r="R449">
        <f t="shared" si="80"/>
        <v>205.78999999999996</v>
      </c>
      <c r="S449">
        <f t="shared" si="84"/>
        <v>1.5358851674641349E-2</v>
      </c>
      <c r="T449">
        <f t="shared" si="81"/>
        <v>0.21062500000000001</v>
      </c>
      <c r="V449">
        <f t="shared" si="82"/>
        <v>4.3810000000000002</v>
      </c>
      <c r="W449">
        <f t="shared" si="83"/>
        <v>1.535885167464115</v>
      </c>
    </row>
    <row r="450" spans="1:23" x14ac:dyDescent="0.25">
      <c r="A450" s="2">
        <v>454</v>
      </c>
      <c r="B450" s="2">
        <v>453.56099999999998</v>
      </c>
      <c r="C450" s="2">
        <v>4.3479999999999999</v>
      </c>
      <c r="D450" s="2">
        <v>0.21299999999999999</v>
      </c>
      <c r="E450" s="2">
        <v>483.43043999999998</v>
      </c>
      <c r="H450" s="54">
        <f t="shared" si="85"/>
        <v>4.391</v>
      </c>
      <c r="I450" s="54">
        <f t="shared" si="86"/>
        <v>0.32100000000000001</v>
      </c>
      <c r="K450" s="54">
        <f t="shared" si="75"/>
        <v>0</v>
      </c>
      <c r="L450" s="54">
        <f t="shared" si="76"/>
        <v>0</v>
      </c>
      <c r="M450" t="e">
        <f t="shared" si="77"/>
        <v>#DIV/0!</v>
      </c>
      <c r="N450" t="e">
        <f t="shared" si="78"/>
        <v>#DIV/0!</v>
      </c>
      <c r="P450">
        <f>I450/'Shear box'!$F$8</f>
        <v>1.535885167464115E-2</v>
      </c>
      <c r="Q450">
        <f t="shared" si="79"/>
        <v>209</v>
      </c>
      <c r="R450">
        <f t="shared" si="80"/>
        <v>205.78999999999996</v>
      </c>
      <c r="S450">
        <f t="shared" si="84"/>
        <v>1.5358851674641349E-2</v>
      </c>
      <c r="T450">
        <f t="shared" si="81"/>
        <v>0.21110576923076924</v>
      </c>
      <c r="V450">
        <f t="shared" si="82"/>
        <v>4.391</v>
      </c>
      <c r="W450">
        <f t="shared" si="83"/>
        <v>1.535885167464115</v>
      </c>
    </row>
    <row r="451" spans="1:23" x14ac:dyDescent="0.25">
      <c r="A451" s="2">
        <v>455</v>
      </c>
      <c r="B451" s="2">
        <v>454.56099999999998</v>
      </c>
      <c r="C451" s="2">
        <v>4.3600000000000003</v>
      </c>
      <c r="D451" s="2">
        <v>0.21299999999999999</v>
      </c>
      <c r="E451" s="2">
        <v>485.02591999999999</v>
      </c>
      <c r="H451" s="54">
        <f t="shared" si="85"/>
        <v>4.4030000000000005</v>
      </c>
      <c r="I451" s="54">
        <f t="shared" si="86"/>
        <v>0.32100000000000001</v>
      </c>
      <c r="K451" s="54">
        <f t="shared" ref="K451:K514" si="87">I452-I451</f>
        <v>0</v>
      </c>
      <c r="L451" s="54">
        <f t="shared" ref="L451:L514" si="88">I452-I451</f>
        <v>0</v>
      </c>
      <c r="M451" t="e">
        <f t="shared" ref="M451:M514" si="89">ATAN(K451/L451)</f>
        <v>#DIV/0!</v>
      </c>
      <c r="N451" t="e">
        <f t="shared" ref="N451:N514" si="90">M451/PI()*180</f>
        <v>#DIV/0!</v>
      </c>
      <c r="P451">
        <f>I451/'Shear box'!$F$8</f>
        <v>1.535885167464115E-2</v>
      </c>
      <c r="Q451">
        <f t="shared" ref="Q451:Q514" si="91">(100*100*20.9)/1000</f>
        <v>209</v>
      </c>
      <c r="R451">
        <f t="shared" ref="R451:R514" si="92">(100*100*(20.9-I451))/1000</f>
        <v>205.78999999999996</v>
      </c>
      <c r="S451">
        <f t="shared" si="84"/>
        <v>1.5358851674641349E-2</v>
      </c>
      <c r="T451">
        <f t="shared" ref="T451:T514" si="93">H451/20.8</f>
        <v>0.21168269230769232</v>
      </c>
      <c r="V451">
        <f t="shared" ref="V451:V514" si="94">H451/100*100</f>
        <v>4.4030000000000005</v>
      </c>
      <c r="W451">
        <f t="shared" ref="W451:W514" si="95">(I451)/20.9*100</f>
        <v>1.535885167464115</v>
      </c>
    </row>
    <row r="452" spans="1:23" x14ac:dyDescent="0.25">
      <c r="A452" s="2">
        <v>456</v>
      </c>
      <c r="B452" s="2">
        <v>455.56099999999998</v>
      </c>
      <c r="C452" s="2">
        <v>4.3710000000000004</v>
      </c>
      <c r="D452" s="2">
        <v>0.21299999999999999</v>
      </c>
      <c r="E452" s="2">
        <v>485.02591999999999</v>
      </c>
      <c r="H452" s="54">
        <f t="shared" si="85"/>
        <v>4.4140000000000006</v>
      </c>
      <c r="I452" s="54">
        <f t="shared" si="86"/>
        <v>0.32100000000000001</v>
      </c>
      <c r="K452" s="54">
        <f t="shared" si="87"/>
        <v>0</v>
      </c>
      <c r="L452" s="54">
        <f t="shared" si="88"/>
        <v>0</v>
      </c>
      <c r="M452" t="e">
        <f t="shared" si="89"/>
        <v>#DIV/0!</v>
      </c>
      <c r="N452" t="e">
        <f t="shared" si="90"/>
        <v>#DIV/0!</v>
      </c>
      <c r="P452">
        <f>I452/'Shear box'!$F$8</f>
        <v>1.535885167464115E-2</v>
      </c>
      <c r="Q452">
        <f t="shared" si="91"/>
        <v>209</v>
      </c>
      <c r="R452">
        <f t="shared" si="92"/>
        <v>205.78999999999996</v>
      </c>
      <c r="S452">
        <f t="shared" si="84"/>
        <v>1.5358851674641349E-2</v>
      </c>
      <c r="T452">
        <f t="shared" si="93"/>
        <v>0.21221153846153848</v>
      </c>
      <c r="V452">
        <f t="shared" si="94"/>
        <v>4.4140000000000006</v>
      </c>
      <c r="W452">
        <f t="shared" si="95"/>
        <v>1.535885167464115</v>
      </c>
    </row>
    <row r="453" spans="1:23" x14ac:dyDescent="0.25">
      <c r="A453" s="2">
        <v>457</v>
      </c>
      <c r="B453" s="2">
        <v>456.56099999999998</v>
      </c>
      <c r="C453" s="2">
        <v>4.3810000000000002</v>
      </c>
      <c r="D453" s="2">
        <v>0.21299999999999999</v>
      </c>
      <c r="E453" s="2">
        <v>485.02591999999999</v>
      </c>
      <c r="H453" s="54">
        <f t="shared" si="85"/>
        <v>4.4240000000000004</v>
      </c>
      <c r="I453" s="54">
        <f t="shared" si="86"/>
        <v>0.32100000000000001</v>
      </c>
      <c r="K453" s="54">
        <f t="shared" si="87"/>
        <v>0</v>
      </c>
      <c r="L453" s="54">
        <f t="shared" si="88"/>
        <v>0</v>
      </c>
      <c r="M453" t="e">
        <f t="shared" si="89"/>
        <v>#DIV/0!</v>
      </c>
      <c r="N453" t="e">
        <f t="shared" si="90"/>
        <v>#DIV/0!</v>
      </c>
      <c r="P453">
        <f>I453/'Shear box'!$F$8</f>
        <v>1.535885167464115E-2</v>
      </c>
      <c r="Q453">
        <f t="shared" si="91"/>
        <v>209</v>
      </c>
      <c r="R453">
        <f t="shared" si="92"/>
        <v>205.78999999999996</v>
      </c>
      <c r="S453">
        <f t="shared" si="84"/>
        <v>1.5358851674641349E-2</v>
      </c>
      <c r="T453">
        <f t="shared" si="93"/>
        <v>0.21269230769230771</v>
      </c>
      <c r="V453">
        <f t="shared" si="94"/>
        <v>4.4240000000000004</v>
      </c>
      <c r="W453">
        <f t="shared" si="95"/>
        <v>1.535885167464115</v>
      </c>
    </row>
    <row r="454" spans="1:23" x14ac:dyDescent="0.25">
      <c r="A454" s="2">
        <v>458</v>
      </c>
      <c r="B454" s="2">
        <v>457.56099999999998</v>
      </c>
      <c r="C454" s="2">
        <v>4.3920000000000003</v>
      </c>
      <c r="D454" s="2">
        <v>0.21299999999999999</v>
      </c>
      <c r="E454" s="2">
        <v>485.02591999999999</v>
      </c>
      <c r="H454" s="54">
        <f t="shared" si="85"/>
        <v>4.4350000000000005</v>
      </c>
      <c r="I454" s="54">
        <f t="shared" si="86"/>
        <v>0.32100000000000001</v>
      </c>
      <c r="K454" s="54">
        <f t="shared" si="87"/>
        <v>0</v>
      </c>
      <c r="L454" s="54">
        <f t="shared" si="88"/>
        <v>0</v>
      </c>
      <c r="M454" t="e">
        <f t="shared" si="89"/>
        <v>#DIV/0!</v>
      </c>
      <c r="N454" t="e">
        <f t="shared" si="90"/>
        <v>#DIV/0!</v>
      </c>
      <c r="P454">
        <f>I454/'Shear box'!$F$8</f>
        <v>1.535885167464115E-2</v>
      </c>
      <c r="Q454">
        <f t="shared" si="91"/>
        <v>209</v>
      </c>
      <c r="R454">
        <f t="shared" si="92"/>
        <v>205.78999999999996</v>
      </c>
      <c r="S454">
        <f t="shared" si="84"/>
        <v>1.5358851674641349E-2</v>
      </c>
      <c r="T454">
        <f t="shared" si="93"/>
        <v>0.21322115384615387</v>
      </c>
      <c r="V454">
        <f t="shared" si="94"/>
        <v>4.4350000000000005</v>
      </c>
      <c r="W454">
        <f t="shared" si="95"/>
        <v>1.535885167464115</v>
      </c>
    </row>
    <row r="455" spans="1:23" x14ac:dyDescent="0.25">
      <c r="A455" s="2">
        <v>459</v>
      </c>
      <c r="B455" s="2">
        <v>458.56099999999998</v>
      </c>
      <c r="C455" s="2">
        <v>4.4029999999999996</v>
      </c>
      <c r="D455" s="2">
        <v>0.21299999999999999</v>
      </c>
      <c r="E455" s="2">
        <v>485.02591999999999</v>
      </c>
      <c r="H455" s="54">
        <f t="shared" si="85"/>
        <v>4.4459999999999997</v>
      </c>
      <c r="I455" s="54">
        <f t="shared" si="86"/>
        <v>0.32100000000000001</v>
      </c>
      <c r="K455" s="54">
        <f t="shared" si="87"/>
        <v>0</v>
      </c>
      <c r="L455" s="54">
        <f t="shared" si="88"/>
        <v>0</v>
      </c>
      <c r="M455" t="e">
        <f t="shared" si="89"/>
        <v>#DIV/0!</v>
      </c>
      <c r="N455" t="e">
        <f t="shared" si="90"/>
        <v>#DIV/0!</v>
      </c>
      <c r="P455">
        <f>I455/'Shear box'!$F$8</f>
        <v>1.535885167464115E-2</v>
      </c>
      <c r="Q455">
        <f t="shared" si="91"/>
        <v>209</v>
      </c>
      <c r="R455">
        <f t="shared" si="92"/>
        <v>205.78999999999996</v>
      </c>
      <c r="S455">
        <f t="shared" si="84"/>
        <v>1.5358851674641349E-2</v>
      </c>
      <c r="T455">
        <f t="shared" si="93"/>
        <v>0.21374999999999997</v>
      </c>
      <c r="V455">
        <f t="shared" si="94"/>
        <v>4.4459999999999997</v>
      </c>
      <c r="W455">
        <f t="shared" si="95"/>
        <v>1.535885167464115</v>
      </c>
    </row>
    <row r="456" spans="1:23" x14ac:dyDescent="0.25">
      <c r="A456" s="2">
        <v>460</v>
      </c>
      <c r="B456" s="2">
        <v>459.56099999999998</v>
      </c>
      <c r="C456" s="2">
        <v>4.4130000000000003</v>
      </c>
      <c r="D456" s="2">
        <v>0.21299999999999999</v>
      </c>
      <c r="E456" s="2">
        <v>485.02591999999999</v>
      </c>
      <c r="H456" s="54">
        <f t="shared" si="85"/>
        <v>4.4560000000000004</v>
      </c>
      <c r="I456" s="54">
        <f t="shared" si="86"/>
        <v>0.32100000000000001</v>
      </c>
      <c r="K456" s="54">
        <f t="shared" si="87"/>
        <v>0</v>
      </c>
      <c r="L456" s="54">
        <f t="shared" si="88"/>
        <v>0</v>
      </c>
      <c r="M456" t="e">
        <f t="shared" si="89"/>
        <v>#DIV/0!</v>
      </c>
      <c r="N456" t="e">
        <f t="shared" si="90"/>
        <v>#DIV/0!</v>
      </c>
      <c r="P456">
        <f>I456/'Shear box'!$F$8</f>
        <v>1.535885167464115E-2</v>
      </c>
      <c r="Q456">
        <f t="shared" si="91"/>
        <v>209</v>
      </c>
      <c r="R456">
        <f t="shared" si="92"/>
        <v>205.78999999999996</v>
      </c>
      <c r="S456">
        <f t="shared" si="84"/>
        <v>1.5358851674641349E-2</v>
      </c>
      <c r="T456">
        <f t="shared" si="93"/>
        <v>0.21423076923076925</v>
      </c>
      <c r="V456">
        <f t="shared" si="94"/>
        <v>4.4560000000000004</v>
      </c>
      <c r="W456">
        <f t="shared" si="95"/>
        <v>1.535885167464115</v>
      </c>
    </row>
    <row r="457" spans="1:23" x14ac:dyDescent="0.25">
      <c r="A457" s="2">
        <v>461</v>
      </c>
      <c r="B457" s="2">
        <v>460.56099999999998</v>
      </c>
      <c r="C457" s="2">
        <v>4.4269999999999996</v>
      </c>
      <c r="D457" s="2">
        <v>0.21299999999999999</v>
      </c>
      <c r="E457" s="2">
        <v>485.02591999999999</v>
      </c>
      <c r="H457" s="54">
        <f t="shared" si="85"/>
        <v>4.47</v>
      </c>
      <c r="I457" s="54">
        <f t="shared" si="86"/>
        <v>0.32100000000000001</v>
      </c>
      <c r="K457" s="54">
        <f t="shared" si="87"/>
        <v>0</v>
      </c>
      <c r="L457" s="54">
        <f t="shared" si="88"/>
        <v>0</v>
      </c>
      <c r="M457" t="e">
        <f t="shared" si="89"/>
        <v>#DIV/0!</v>
      </c>
      <c r="N457" t="e">
        <f t="shared" si="90"/>
        <v>#DIV/0!</v>
      </c>
      <c r="P457">
        <f>I457/'Shear box'!$F$8</f>
        <v>1.535885167464115E-2</v>
      </c>
      <c r="Q457">
        <f t="shared" si="91"/>
        <v>209</v>
      </c>
      <c r="R457">
        <f t="shared" si="92"/>
        <v>205.78999999999996</v>
      </c>
      <c r="S457">
        <f t="shared" si="84"/>
        <v>1.5358851674641349E-2</v>
      </c>
      <c r="T457">
        <f t="shared" si="93"/>
        <v>0.21490384615384614</v>
      </c>
      <c r="V457">
        <f t="shared" si="94"/>
        <v>4.47</v>
      </c>
      <c r="W457">
        <f t="shared" si="95"/>
        <v>1.535885167464115</v>
      </c>
    </row>
    <row r="458" spans="1:23" x14ac:dyDescent="0.25">
      <c r="A458" s="2">
        <v>462</v>
      </c>
      <c r="B458" s="2">
        <v>461.56099999999998</v>
      </c>
      <c r="C458" s="2">
        <v>4.4370000000000003</v>
      </c>
      <c r="D458" s="2">
        <v>0.21299999999999999</v>
      </c>
      <c r="E458" s="2">
        <v>485.02591999999999</v>
      </c>
      <c r="H458" s="54">
        <f t="shared" si="85"/>
        <v>4.4800000000000004</v>
      </c>
      <c r="I458" s="54">
        <f t="shared" si="86"/>
        <v>0.32100000000000001</v>
      </c>
      <c r="K458" s="54">
        <f t="shared" si="87"/>
        <v>0</v>
      </c>
      <c r="L458" s="54">
        <f t="shared" si="88"/>
        <v>0</v>
      </c>
      <c r="M458" t="e">
        <f t="shared" si="89"/>
        <v>#DIV/0!</v>
      </c>
      <c r="N458" t="e">
        <f t="shared" si="90"/>
        <v>#DIV/0!</v>
      </c>
      <c r="P458">
        <f>I458/'Shear box'!$F$8</f>
        <v>1.535885167464115E-2</v>
      </c>
      <c r="Q458">
        <f t="shared" si="91"/>
        <v>209</v>
      </c>
      <c r="R458">
        <f t="shared" si="92"/>
        <v>205.78999999999996</v>
      </c>
      <c r="S458">
        <f t="shared" si="84"/>
        <v>1.5358851674641349E-2</v>
      </c>
      <c r="T458">
        <f t="shared" si="93"/>
        <v>0.2153846153846154</v>
      </c>
      <c r="V458">
        <f t="shared" si="94"/>
        <v>4.4800000000000004</v>
      </c>
      <c r="W458">
        <f t="shared" si="95"/>
        <v>1.535885167464115</v>
      </c>
    </row>
    <row r="459" spans="1:23" x14ac:dyDescent="0.25">
      <c r="A459" s="2">
        <v>463</v>
      </c>
      <c r="B459" s="2">
        <v>462.56099999999998</v>
      </c>
      <c r="C459" s="2">
        <v>4.4470000000000001</v>
      </c>
      <c r="D459" s="2">
        <v>0.21299999999999999</v>
      </c>
      <c r="E459" s="2">
        <v>485.02591999999999</v>
      </c>
      <c r="H459" s="54">
        <f t="shared" si="85"/>
        <v>4.49</v>
      </c>
      <c r="I459" s="54">
        <f t="shared" si="86"/>
        <v>0.32100000000000001</v>
      </c>
      <c r="K459" s="54">
        <f t="shared" si="87"/>
        <v>0</v>
      </c>
      <c r="L459" s="54">
        <f t="shared" si="88"/>
        <v>0</v>
      </c>
      <c r="M459" t="e">
        <f t="shared" si="89"/>
        <v>#DIV/0!</v>
      </c>
      <c r="N459" t="e">
        <f t="shared" si="90"/>
        <v>#DIV/0!</v>
      </c>
      <c r="P459">
        <f>I459/'Shear box'!$F$8</f>
        <v>1.535885167464115E-2</v>
      </c>
      <c r="Q459">
        <f t="shared" si="91"/>
        <v>209</v>
      </c>
      <c r="R459">
        <f t="shared" si="92"/>
        <v>205.78999999999996</v>
      </c>
      <c r="S459">
        <f t="shared" si="84"/>
        <v>1.5358851674641349E-2</v>
      </c>
      <c r="T459">
        <f t="shared" si="93"/>
        <v>0.21586538461538463</v>
      </c>
      <c r="V459">
        <f t="shared" si="94"/>
        <v>4.49</v>
      </c>
      <c r="W459">
        <f t="shared" si="95"/>
        <v>1.535885167464115</v>
      </c>
    </row>
    <row r="460" spans="1:23" x14ac:dyDescent="0.25">
      <c r="A460" s="2">
        <v>464</v>
      </c>
      <c r="B460" s="2">
        <v>463.56099999999998</v>
      </c>
      <c r="C460" s="2">
        <v>4.4580000000000002</v>
      </c>
      <c r="D460" s="2">
        <v>0.21299999999999999</v>
      </c>
      <c r="E460" s="2">
        <v>485.02591999999999</v>
      </c>
      <c r="H460" s="54">
        <f t="shared" si="85"/>
        <v>4.5010000000000003</v>
      </c>
      <c r="I460" s="54">
        <f t="shared" si="86"/>
        <v>0.32100000000000001</v>
      </c>
      <c r="K460" s="54">
        <f t="shared" si="87"/>
        <v>0</v>
      </c>
      <c r="L460" s="54">
        <f t="shared" si="88"/>
        <v>0</v>
      </c>
      <c r="M460" t="e">
        <f t="shared" si="89"/>
        <v>#DIV/0!</v>
      </c>
      <c r="N460" t="e">
        <f t="shared" si="90"/>
        <v>#DIV/0!</v>
      </c>
      <c r="P460">
        <f>I460/'Shear box'!$F$8</f>
        <v>1.535885167464115E-2</v>
      </c>
      <c r="Q460">
        <f t="shared" si="91"/>
        <v>209</v>
      </c>
      <c r="R460">
        <f t="shared" si="92"/>
        <v>205.78999999999996</v>
      </c>
      <c r="S460">
        <f t="shared" si="84"/>
        <v>1.5358851674641349E-2</v>
      </c>
      <c r="T460">
        <f t="shared" si="93"/>
        <v>0.21639423076923078</v>
      </c>
      <c r="V460">
        <f t="shared" si="94"/>
        <v>4.5010000000000003</v>
      </c>
      <c r="W460">
        <f t="shared" si="95"/>
        <v>1.535885167464115</v>
      </c>
    </row>
    <row r="461" spans="1:23" x14ac:dyDescent="0.25">
      <c r="A461" s="2">
        <v>465</v>
      </c>
      <c r="B461" s="2">
        <v>464.56099999999998</v>
      </c>
      <c r="C461" s="2">
        <v>4.4690000000000003</v>
      </c>
      <c r="D461" s="2">
        <v>0.21299999999999999</v>
      </c>
      <c r="E461" s="2">
        <v>485.02591999999999</v>
      </c>
      <c r="H461" s="54">
        <f t="shared" si="85"/>
        <v>4.5120000000000005</v>
      </c>
      <c r="I461" s="54">
        <f t="shared" si="86"/>
        <v>0.32100000000000001</v>
      </c>
      <c r="K461" s="54">
        <f t="shared" si="87"/>
        <v>0</v>
      </c>
      <c r="L461" s="54">
        <f t="shared" si="88"/>
        <v>0</v>
      </c>
      <c r="M461" t="e">
        <f t="shared" si="89"/>
        <v>#DIV/0!</v>
      </c>
      <c r="N461" t="e">
        <f t="shared" si="90"/>
        <v>#DIV/0!</v>
      </c>
      <c r="P461">
        <f>I461/'Shear box'!$F$8</f>
        <v>1.535885167464115E-2</v>
      </c>
      <c r="Q461">
        <f t="shared" si="91"/>
        <v>209</v>
      </c>
      <c r="R461">
        <f t="shared" si="92"/>
        <v>205.78999999999996</v>
      </c>
      <c r="S461">
        <f t="shared" si="84"/>
        <v>1.5358851674641349E-2</v>
      </c>
      <c r="T461">
        <f t="shared" si="93"/>
        <v>0.21692307692307694</v>
      </c>
      <c r="V461">
        <f t="shared" si="94"/>
        <v>4.5120000000000005</v>
      </c>
      <c r="W461">
        <f t="shared" si="95"/>
        <v>1.535885167464115</v>
      </c>
    </row>
    <row r="462" spans="1:23" x14ac:dyDescent="0.25">
      <c r="A462" s="2">
        <v>466</v>
      </c>
      <c r="B462" s="2">
        <v>465.56099999999998</v>
      </c>
      <c r="C462" s="2">
        <v>4.4809999999999999</v>
      </c>
      <c r="D462" s="2">
        <v>0.21299999999999999</v>
      </c>
      <c r="E462" s="2">
        <v>485.02591999999999</v>
      </c>
      <c r="H462" s="54">
        <f t="shared" si="85"/>
        <v>4.524</v>
      </c>
      <c r="I462" s="54">
        <f t="shared" si="86"/>
        <v>0.32100000000000001</v>
      </c>
      <c r="K462" s="54">
        <f t="shared" si="87"/>
        <v>0</v>
      </c>
      <c r="L462" s="54">
        <f t="shared" si="88"/>
        <v>0</v>
      </c>
      <c r="M462" t="e">
        <f t="shared" si="89"/>
        <v>#DIV/0!</v>
      </c>
      <c r="N462" t="e">
        <f t="shared" si="90"/>
        <v>#DIV/0!</v>
      </c>
      <c r="P462">
        <f>I462/'Shear box'!$F$8</f>
        <v>1.535885167464115E-2</v>
      </c>
      <c r="Q462">
        <f t="shared" si="91"/>
        <v>209</v>
      </c>
      <c r="R462">
        <f t="shared" si="92"/>
        <v>205.78999999999996</v>
      </c>
      <c r="S462">
        <f t="shared" si="84"/>
        <v>1.5358851674641349E-2</v>
      </c>
      <c r="T462">
        <f t="shared" si="93"/>
        <v>0.2175</v>
      </c>
      <c r="V462">
        <f t="shared" si="94"/>
        <v>4.524</v>
      </c>
      <c r="W462">
        <f t="shared" si="95"/>
        <v>1.535885167464115</v>
      </c>
    </row>
    <row r="463" spans="1:23" x14ac:dyDescent="0.25">
      <c r="A463" s="2">
        <v>467</v>
      </c>
      <c r="B463" s="2">
        <v>466.56099999999998</v>
      </c>
      <c r="C463" s="2">
        <v>4.4909999999999997</v>
      </c>
      <c r="D463" s="2">
        <v>0.21299999999999999</v>
      </c>
      <c r="E463" s="2">
        <v>485.02591999999999</v>
      </c>
      <c r="H463" s="54">
        <f t="shared" si="85"/>
        <v>4.5339999999999998</v>
      </c>
      <c r="I463" s="54">
        <f t="shared" si="86"/>
        <v>0.32100000000000001</v>
      </c>
      <c r="K463" s="54">
        <f t="shared" si="87"/>
        <v>0</v>
      </c>
      <c r="L463" s="54">
        <f t="shared" si="88"/>
        <v>0</v>
      </c>
      <c r="M463" t="e">
        <f t="shared" si="89"/>
        <v>#DIV/0!</v>
      </c>
      <c r="N463" t="e">
        <f t="shared" si="90"/>
        <v>#DIV/0!</v>
      </c>
      <c r="P463">
        <f>I463/'Shear box'!$F$8</f>
        <v>1.535885167464115E-2</v>
      </c>
      <c r="Q463">
        <f t="shared" si="91"/>
        <v>209</v>
      </c>
      <c r="R463">
        <f t="shared" si="92"/>
        <v>205.78999999999996</v>
      </c>
      <c r="S463">
        <f t="shared" si="84"/>
        <v>1.5358851674641349E-2</v>
      </c>
      <c r="T463">
        <f t="shared" si="93"/>
        <v>0.21798076923076923</v>
      </c>
      <c r="V463">
        <f t="shared" si="94"/>
        <v>4.5339999999999998</v>
      </c>
      <c r="W463">
        <f t="shared" si="95"/>
        <v>1.535885167464115</v>
      </c>
    </row>
    <row r="464" spans="1:23" x14ac:dyDescent="0.25">
      <c r="A464" s="2">
        <v>468</v>
      </c>
      <c r="B464" s="2">
        <v>467.56099999999998</v>
      </c>
      <c r="C464" s="2">
        <v>4.5019999999999998</v>
      </c>
      <c r="D464" s="2">
        <v>0.21299999999999999</v>
      </c>
      <c r="E464" s="2">
        <v>486.62139999999999</v>
      </c>
      <c r="H464" s="54">
        <f t="shared" si="85"/>
        <v>4.5449999999999999</v>
      </c>
      <c r="I464" s="54">
        <f t="shared" si="86"/>
        <v>0.32100000000000001</v>
      </c>
      <c r="K464" s="54">
        <f t="shared" si="87"/>
        <v>1.0000000000000009E-3</v>
      </c>
      <c r="L464" s="54">
        <f t="shared" si="88"/>
        <v>1.0000000000000009E-3</v>
      </c>
      <c r="M464">
        <f t="shared" si="89"/>
        <v>0.78539816339744828</v>
      </c>
      <c r="N464">
        <f t="shared" si="90"/>
        <v>45</v>
      </c>
      <c r="P464">
        <f>I464/'Shear box'!$F$8</f>
        <v>1.535885167464115E-2</v>
      </c>
      <c r="Q464">
        <f t="shared" si="91"/>
        <v>209</v>
      </c>
      <c r="R464">
        <f t="shared" si="92"/>
        <v>205.78999999999996</v>
      </c>
      <c r="S464">
        <f t="shared" si="84"/>
        <v>1.5358851674641349E-2</v>
      </c>
      <c r="T464">
        <f t="shared" si="93"/>
        <v>0.21850961538461539</v>
      </c>
      <c r="V464">
        <f t="shared" si="94"/>
        <v>4.5449999999999999</v>
      </c>
      <c r="W464">
        <f t="shared" si="95"/>
        <v>1.535885167464115</v>
      </c>
    </row>
    <row r="465" spans="1:23" x14ac:dyDescent="0.25">
      <c r="A465" s="2">
        <v>469</v>
      </c>
      <c r="B465" s="2">
        <v>468.56099999999998</v>
      </c>
      <c r="C465" s="2">
        <v>4.5149999999999997</v>
      </c>
      <c r="D465" s="2">
        <v>0.214</v>
      </c>
      <c r="E465" s="2">
        <v>486.62139999999999</v>
      </c>
      <c r="H465" s="54">
        <f t="shared" si="85"/>
        <v>4.5579999999999998</v>
      </c>
      <c r="I465" s="54">
        <f t="shared" si="86"/>
        <v>0.32200000000000001</v>
      </c>
      <c r="K465" s="54">
        <f t="shared" si="87"/>
        <v>0</v>
      </c>
      <c r="L465" s="54">
        <f t="shared" si="88"/>
        <v>0</v>
      </c>
      <c r="M465" t="e">
        <f t="shared" si="89"/>
        <v>#DIV/0!</v>
      </c>
      <c r="N465" t="e">
        <f t="shared" si="90"/>
        <v>#DIV/0!</v>
      </c>
      <c r="P465">
        <f>I465/'Shear box'!$F$8</f>
        <v>1.5406698564593303E-2</v>
      </c>
      <c r="Q465">
        <f t="shared" si="91"/>
        <v>209</v>
      </c>
      <c r="R465">
        <f t="shared" si="92"/>
        <v>205.78</v>
      </c>
      <c r="S465">
        <f t="shared" si="84"/>
        <v>1.5406698564593313E-2</v>
      </c>
      <c r="T465">
        <f t="shared" si="93"/>
        <v>0.21913461538461537</v>
      </c>
      <c r="V465">
        <f t="shared" si="94"/>
        <v>4.5579999999999998</v>
      </c>
      <c r="W465">
        <f t="shared" si="95"/>
        <v>1.5406698564593302</v>
      </c>
    </row>
    <row r="466" spans="1:23" x14ac:dyDescent="0.25">
      <c r="A466" s="2">
        <v>470</v>
      </c>
      <c r="B466" s="2">
        <v>469.56099999999998</v>
      </c>
      <c r="C466" s="2">
        <v>4.5250000000000004</v>
      </c>
      <c r="D466" s="2">
        <v>0.214</v>
      </c>
      <c r="E466" s="2">
        <v>486.62139999999999</v>
      </c>
      <c r="H466" s="54">
        <f t="shared" si="85"/>
        <v>4.5680000000000005</v>
      </c>
      <c r="I466" s="54">
        <f t="shared" si="86"/>
        <v>0.32200000000000001</v>
      </c>
      <c r="K466" s="54">
        <f t="shared" si="87"/>
        <v>0</v>
      </c>
      <c r="L466" s="54">
        <f t="shared" si="88"/>
        <v>0</v>
      </c>
      <c r="M466" t="e">
        <f t="shared" si="89"/>
        <v>#DIV/0!</v>
      </c>
      <c r="N466" t="e">
        <f t="shared" si="90"/>
        <v>#DIV/0!</v>
      </c>
      <c r="P466">
        <f>I466/'Shear box'!$F$8</f>
        <v>1.5406698564593303E-2</v>
      </c>
      <c r="Q466">
        <f t="shared" si="91"/>
        <v>209</v>
      </c>
      <c r="R466">
        <f t="shared" si="92"/>
        <v>205.78</v>
      </c>
      <c r="S466">
        <f t="shared" si="84"/>
        <v>1.5406698564593313E-2</v>
      </c>
      <c r="T466">
        <f t="shared" si="93"/>
        <v>0.21961538461538463</v>
      </c>
      <c r="V466">
        <f t="shared" si="94"/>
        <v>4.5680000000000005</v>
      </c>
      <c r="W466">
        <f t="shared" si="95"/>
        <v>1.5406698564593302</v>
      </c>
    </row>
    <row r="467" spans="1:23" x14ac:dyDescent="0.25">
      <c r="A467" s="2">
        <v>471</v>
      </c>
      <c r="B467" s="2">
        <v>470.56099999999998</v>
      </c>
      <c r="C467" s="2">
        <v>4.5350000000000001</v>
      </c>
      <c r="D467" s="2">
        <v>0.214</v>
      </c>
      <c r="E467" s="2">
        <v>486.62139999999999</v>
      </c>
      <c r="H467" s="54">
        <f t="shared" si="85"/>
        <v>4.5780000000000003</v>
      </c>
      <c r="I467" s="54">
        <f t="shared" si="86"/>
        <v>0.32200000000000001</v>
      </c>
      <c r="K467" s="54">
        <f t="shared" si="87"/>
        <v>0</v>
      </c>
      <c r="L467" s="54">
        <f t="shared" si="88"/>
        <v>0</v>
      </c>
      <c r="M467" t="e">
        <f t="shared" si="89"/>
        <v>#DIV/0!</v>
      </c>
      <c r="N467" t="e">
        <f t="shared" si="90"/>
        <v>#DIV/0!</v>
      </c>
      <c r="P467">
        <f>I467/'Shear box'!$F$8</f>
        <v>1.5406698564593303E-2</v>
      </c>
      <c r="Q467">
        <f t="shared" si="91"/>
        <v>209</v>
      </c>
      <c r="R467">
        <f t="shared" si="92"/>
        <v>205.78</v>
      </c>
      <c r="S467">
        <f t="shared" ref="S467:S530" si="96">(1-R467/Q467)</f>
        <v>1.5406698564593313E-2</v>
      </c>
      <c r="T467">
        <f t="shared" si="93"/>
        <v>0.22009615384615386</v>
      </c>
      <c r="V467">
        <f t="shared" si="94"/>
        <v>4.5780000000000003</v>
      </c>
      <c r="W467">
        <f t="shared" si="95"/>
        <v>1.5406698564593302</v>
      </c>
    </row>
    <row r="468" spans="1:23" x14ac:dyDescent="0.25">
      <c r="A468" s="2">
        <v>472</v>
      </c>
      <c r="B468" s="2">
        <v>471.56099999999998</v>
      </c>
      <c r="C468" s="2">
        <v>4.5449999999999999</v>
      </c>
      <c r="D468" s="2">
        <v>0.214</v>
      </c>
      <c r="E468" s="2">
        <v>486.62139999999999</v>
      </c>
      <c r="H468" s="54">
        <f t="shared" si="85"/>
        <v>4.5880000000000001</v>
      </c>
      <c r="I468" s="54">
        <f t="shared" si="86"/>
        <v>0.32200000000000001</v>
      </c>
      <c r="K468" s="54">
        <f t="shared" si="87"/>
        <v>1.0000000000000009E-3</v>
      </c>
      <c r="L468" s="54">
        <f t="shared" si="88"/>
        <v>1.0000000000000009E-3</v>
      </c>
      <c r="M468">
        <f t="shared" si="89"/>
        <v>0.78539816339744828</v>
      </c>
      <c r="N468">
        <f t="shared" si="90"/>
        <v>45</v>
      </c>
      <c r="P468">
        <f>I468/'Shear box'!$F$8</f>
        <v>1.5406698564593303E-2</v>
      </c>
      <c r="Q468">
        <f t="shared" si="91"/>
        <v>209</v>
      </c>
      <c r="R468">
        <f t="shared" si="92"/>
        <v>205.78</v>
      </c>
      <c r="S468">
        <f t="shared" si="96"/>
        <v>1.5406698564593313E-2</v>
      </c>
      <c r="T468">
        <f t="shared" si="93"/>
        <v>0.22057692307692306</v>
      </c>
      <c r="V468">
        <f t="shared" si="94"/>
        <v>4.5880000000000001</v>
      </c>
      <c r="W468">
        <f t="shared" si="95"/>
        <v>1.5406698564593302</v>
      </c>
    </row>
    <row r="469" spans="1:23" x14ac:dyDescent="0.25">
      <c r="A469" s="2">
        <v>473</v>
      </c>
      <c r="B469" s="2">
        <v>472.56099999999998</v>
      </c>
      <c r="C469" s="2">
        <v>4.5549999999999997</v>
      </c>
      <c r="D469" s="2">
        <v>0.215</v>
      </c>
      <c r="E469" s="2">
        <v>486.62139999999999</v>
      </c>
      <c r="H469" s="54">
        <f t="shared" si="85"/>
        <v>4.5979999999999999</v>
      </c>
      <c r="I469" s="54">
        <f t="shared" si="86"/>
        <v>0.32300000000000001</v>
      </c>
      <c r="K469" s="54">
        <f t="shared" si="87"/>
        <v>0</v>
      </c>
      <c r="L469" s="54">
        <f t="shared" si="88"/>
        <v>0</v>
      </c>
      <c r="M469" t="e">
        <f t="shared" si="89"/>
        <v>#DIV/0!</v>
      </c>
      <c r="N469" t="e">
        <f t="shared" si="90"/>
        <v>#DIV/0!</v>
      </c>
      <c r="P469">
        <f>I469/'Shear box'!$F$8</f>
        <v>1.5454545454545455E-2</v>
      </c>
      <c r="Q469">
        <f t="shared" si="91"/>
        <v>209</v>
      </c>
      <c r="R469">
        <f t="shared" si="92"/>
        <v>205.76999999999998</v>
      </c>
      <c r="S469">
        <f t="shared" si="96"/>
        <v>1.5454545454545499E-2</v>
      </c>
      <c r="T469">
        <f t="shared" si="93"/>
        <v>0.22105769230769229</v>
      </c>
      <c r="V469">
        <f t="shared" si="94"/>
        <v>4.5979999999999999</v>
      </c>
      <c r="W469">
        <f t="shared" si="95"/>
        <v>1.5454545454545454</v>
      </c>
    </row>
    <row r="470" spans="1:23" x14ac:dyDescent="0.25">
      <c r="A470" s="2">
        <v>474</v>
      </c>
      <c r="B470" s="2">
        <v>473.56099999999998</v>
      </c>
      <c r="C470" s="2">
        <v>4.5670000000000002</v>
      </c>
      <c r="D470" s="2">
        <v>0.215</v>
      </c>
      <c r="E470" s="2">
        <v>488.21688</v>
      </c>
      <c r="H470" s="54">
        <f t="shared" si="85"/>
        <v>4.6100000000000003</v>
      </c>
      <c r="I470" s="54">
        <f t="shared" si="86"/>
        <v>0.32300000000000001</v>
      </c>
      <c r="K470" s="54">
        <f t="shared" si="87"/>
        <v>0</v>
      </c>
      <c r="L470" s="54">
        <f t="shared" si="88"/>
        <v>0</v>
      </c>
      <c r="M470" t="e">
        <f t="shared" si="89"/>
        <v>#DIV/0!</v>
      </c>
      <c r="N470" t="e">
        <f t="shared" si="90"/>
        <v>#DIV/0!</v>
      </c>
      <c r="P470">
        <f>I470/'Shear box'!$F$8</f>
        <v>1.5454545454545455E-2</v>
      </c>
      <c r="Q470">
        <f t="shared" si="91"/>
        <v>209</v>
      </c>
      <c r="R470">
        <f t="shared" si="92"/>
        <v>205.76999999999998</v>
      </c>
      <c r="S470">
        <f t="shared" si="96"/>
        <v>1.5454545454545499E-2</v>
      </c>
      <c r="T470">
        <f t="shared" si="93"/>
        <v>0.2216346153846154</v>
      </c>
      <c r="V470">
        <f t="shared" si="94"/>
        <v>4.6100000000000003</v>
      </c>
      <c r="W470">
        <f t="shared" si="95"/>
        <v>1.5454545454545454</v>
      </c>
    </row>
    <row r="471" spans="1:23" x14ac:dyDescent="0.25">
      <c r="A471" s="2">
        <v>475</v>
      </c>
      <c r="B471" s="2">
        <v>474.56099999999998</v>
      </c>
      <c r="C471" s="2">
        <v>4.577</v>
      </c>
      <c r="D471" s="2">
        <v>0.215</v>
      </c>
      <c r="E471" s="2">
        <v>488.21688</v>
      </c>
      <c r="H471" s="54">
        <f t="shared" si="85"/>
        <v>4.62</v>
      </c>
      <c r="I471" s="54">
        <f t="shared" si="86"/>
        <v>0.32300000000000001</v>
      </c>
      <c r="K471" s="54">
        <f t="shared" si="87"/>
        <v>0</v>
      </c>
      <c r="L471" s="54">
        <f t="shared" si="88"/>
        <v>0</v>
      </c>
      <c r="M471" t="e">
        <f t="shared" si="89"/>
        <v>#DIV/0!</v>
      </c>
      <c r="N471" t="e">
        <f t="shared" si="90"/>
        <v>#DIV/0!</v>
      </c>
      <c r="P471">
        <f>I471/'Shear box'!$F$8</f>
        <v>1.5454545454545455E-2</v>
      </c>
      <c r="Q471">
        <f t="shared" si="91"/>
        <v>209</v>
      </c>
      <c r="R471">
        <f t="shared" si="92"/>
        <v>205.76999999999998</v>
      </c>
      <c r="S471">
        <f t="shared" si="96"/>
        <v>1.5454545454545499E-2</v>
      </c>
      <c r="T471">
        <f t="shared" si="93"/>
        <v>0.2221153846153846</v>
      </c>
      <c r="V471">
        <f t="shared" si="94"/>
        <v>4.62</v>
      </c>
      <c r="W471">
        <f t="shared" si="95"/>
        <v>1.5454545454545454</v>
      </c>
    </row>
    <row r="472" spans="1:23" x14ac:dyDescent="0.25">
      <c r="A472" s="2">
        <v>476</v>
      </c>
      <c r="B472" s="2">
        <v>475.56099999999998</v>
      </c>
      <c r="C472" s="2">
        <v>4.5860000000000003</v>
      </c>
      <c r="D472" s="2">
        <v>0.215</v>
      </c>
      <c r="E472" s="2">
        <v>488.21688</v>
      </c>
      <c r="H472" s="54">
        <f t="shared" si="85"/>
        <v>4.6290000000000004</v>
      </c>
      <c r="I472" s="54">
        <f t="shared" si="86"/>
        <v>0.32300000000000001</v>
      </c>
      <c r="K472" s="54">
        <f t="shared" si="87"/>
        <v>0</v>
      </c>
      <c r="L472" s="54">
        <f t="shared" si="88"/>
        <v>0</v>
      </c>
      <c r="M472" t="e">
        <f t="shared" si="89"/>
        <v>#DIV/0!</v>
      </c>
      <c r="N472" t="e">
        <f t="shared" si="90"/>
        <v>#DIV/0!</v>
      </c>
      <c r="P472">
        <f>I472/'Shear box'!$F$8</f>
        <v>1.5454545454545455E-2</v>
      </c>
      <c r="Q472">
        <f t="shared" si="91"/>
        <v>209</v>
      </c>
      <c r="R472">
        <f t="shared" si="92"/>
        <v>205.76999999999998</v>
      </c>
      <c r="S472">
        <f t="shared" si="96"/>
        <v>1.5454545454545499E-2</v>
      </c>
      <c r="T472">
        <f t="shared" si="93"/>
        <v>0.22254807692307693</v>
      </c>
      <c r="V472">
        <f t="shared" si="94"/>
        <v>4.6290000000000004</v>
      </c>
      <c r="W472">
        <f t="shared" si="95"/>
        <v>1.5454545454545454</v>
      </c>
    </row>
    <row r="473" spans="1:23" x14ac:dyDescent="0.25">
      <c r="A473" s="2">
        <v>477</v>
      </c>
      <c r="B473" s="2">
        <v>476.56099999999998</v>
      </c>
      <c r="C473" s="2">
        <v>4.5979999999999999</v>
      </c>
      <c r="D473" s="2">
        <v>0.215</v>
      </c>
      <c r="E473" s="2">
        <v>488.21688</v>
      </c>
      <c r="H473" s="54">
        <f t="shared" si="85"/>
        <v>4.641</v>
      </c>
      <c r="I473" s="54">
        <f t="shared" si="86"/>
        <v>0.32300000000000001</v>
      </c>
      <c r="K473" s="54">
        <f t="shared" si="87"/>
        <v>0</v>
      </c>
      <c r="L473" s="54">
        <f t="shared" si="88"/>
        <v>0</v>
      </c>
      <c r="M473" t="e">
        <f t="shared" si="89"/>
        <v>#DIV/0!</v>
      </c>
      <c r="N473" t="e">
        <f t="shared" si="90"/>
        <v>#DIV/0!</v>
      </c>
      <c r="P473">
        <f>I473/'Shear box'!$F$8</f>
        <v>1.5454545454545455E-2</v>
      </c>
      <c r="Q473">
        <f t="shared" si="91"/>
        <v>209</v>
      </c>
      <c r="R473">
        <f t="shared" si="92"/>
        <v>205.76999999999998</v>
      </c>
      <c r="S473">
        <f t="shared" si="96"/>
        <v>1.5454545454545499E-2</v>
      </c>
      <c r="T473">
        <f t="shared" si="93"/>
        <v>0.22312499999999999</v>
      </c>
      <c r="V473">
        <f t="shared" si="94"/>
        <v>4.641</v>
      </c>
      <c r="W473">
        <f t="shared" si="95"/>
        <v>1.5454545454545454</v>
      </c>
    </row>
    <row r="474" spans="1:23" x14ac:dyDescent="0.25">
      <c r="A474" s="2">
        <v>478</v>
      </c>
      <c r="B474" s="2">
        <v>477.56099999999998</v>
      </c>
      <c r="C474" s="2">
        <v>4.6079999999999997</v>
      </c>
      <c r="D474" s="2">
        <v>0.215</v>
      </c>
      <c r="E474" s="2">
        <v>489.81236000000001</v>
      </c>
      <c r="H474" s="54">
        <f t="shared" si="85"/>
        <v>4.6509999999999998</v>
      </c>
      <c r="I474" s="54">
        <f t="shared" si="86"/>
        <v>0.32300000000000001</v>
      </c>
      <c r="K474" s="54">
        <f t="shared" si="87"/>
        <v>0</v>
      </c>
      <c r="L474" s="54">
        <f t="shared" si="88"/>
        <v>0</v>
      </c>
      <c r="M474" t="e">
        <f t="shared" si="89"/>
        <v>#DIV/0!</v>
      </c>
      <c r="N474" t="e">
        <f t="shared" si="90"/>
        <v>#DIV/0!</v>
      </c>
      <c r="P474">
        <f>I474/'Shear box'!$F$8</f>
        <v>1.5454545454545455E-2</v>
      </c>
      <c r="Q474">
        <f t="shared" si="91"/>
        <v>209</v>
      </c>
      <c r="R474">
        <f t="shared" si="92"/>
        <v>205.76999999999998</v>
      </c>
      <c r="S474">
        <f t="shared" si="96"/>
        <v>1.5454545454545499E-2</v>
      </c>
      <c r="T474">
        <f t="shared" si="93"/>
        <v>0.22360576923076922</v>
      </c>
      <c r="V474">
        <f t="shared" si="94"/>
        <v>4.6509999999999998</v>
      </c>
      <c r="W474">
        <f t="shared" si="95"/>
        <v>1.5454545454545454</v>
      </c>
    </row>
    <row r="475" spans="1:23" x14ac:dyDescent="0.25">
      <c r="A475" s="2">
        <v>479</v>
      </c>
      <c r="B475" s="2">
        <v>478.56099999999998</v>
      </c>
      <c r="C475" s="2">
        <v>4.6180000000000003</v>
      </c>
      <c r="D475" s="2">
        <v>0.215</v>
      </c>
      <c r="E475" s="2">
        <v>489.81236000000001</v>
      </c>
      <c r="H475" s="54">
        <f t="shared" si="85"/>
        <v>4.6610000000000005</v>
      </c>
      <c r="I475" s="54">
        <f t="shared" si="86"/>
        <v>0.32300000000000001</v>
      </c>
      <c r="K475" s="54">
        <f t="shared" si="87"/>
        <v>1.0000000000000009E-3</v>
      </c>
      <c r="L475" s="54">
        <f t="shared" si="88"/>
        <v>1.0000000000000009E-3</v>
      </c>
      <c r="M475">
        <f t="shared" si="89"/>
        <v>0.78539816339744828</v>
      </c>
      <c r="N475">
        <f t="shared" si="90"/>
        <v>45</v>
      </c>
      <c r="P475">
        <f>I475/'Shear box'!$F$8</f>
        <v>1.5454545454545455E-2</v>
      </c>
      <c r="Q475">
        <f t="shared" si="91"/>
        <v>209</v>
      </c>
      <c r="R475">
        <f t="shared" si="92"/>
        <v>205.76999999999998</v>
      </c>
      <c r="S475">
        <f t="shared" si="96"/>
        <v>1.5454545454545499E-2</v>
      </c>
      <c r="T475">
        <f t="shared" si="93"/>
        <v>0.22408653846153848</v>
      </c>
      <c r="V475">
        <f t="shared" si="94"/>
        <v>4.6610000000000005</v>
      </c>
      <c r="W475">
        <f t="shared" si="95"/>
        <v>1.5454545454545454</v>
      </c>
    </row>
    <row r="476" spans="1:23" x14ac:dyDescent="0.25">
      <c r="A476" s="2">
        <v>480</v>
      </c>
      <c r="B476" s="2">
        <v>479.56099999999998</v>
      </c>
      <c r="C476" s="2">
        <v>4.6310000000000002</v>
      </c>
      <c r="D476" s="2">
        <v>0.216</v>
      </c>
      <c r="E476" s="2">
        <v>491.40784000000002</v>
      </c>
      <c r="H476" s="54">
        <f t="shared" si="85"/>
        <v>4.6740000000000004</v>
      </c>
      <c r="I476" s="54">
        <f t="shared" si="86"/>
        <v>0.32400000000000001</v>
      </c>
      <c r="K476" s="54">
        <f t="shared" si="87"/>
        <v>0</v>
      </c>
      <c r="L476" s="54">
        <f t="shared" si="88"/>
        <v>0</v>
      </c>
      <c r="M476" t="e">
        <f t="shared" si="89"/>
        <v>#DIV/0!</v>
      </c>
      <c r="N476" t="e">
        <f t="shared" si="90"/>
        <v>#DIV/0!</v>
      </c>
      <c r="P476">
        <f>I476/'Shear box'!$F$8</f>
        <v>1.550239234449761E-2</v>
      </c>
      <c r="Q476">
        <f t="shared" si="91"/>
        <v>209</v>
      </c>
      <c r="R476">
        <f t="shared" si="92"/>
        <v>205.75999999999996</v>
      </c>
      <c r="S476">
        <f t="shared" si="96"/>
        <v>1.5502392344497795E-2</v>
      </c>
      <c r="T476">
        <f t="shared" si="93"/>
        <v>0.22471153846153846</v>
      </c>
      <c r="V476">
        <f t="shared" si="94"/>
        <v>4.6740000000000004</v>
      </c>
      <c r="W476">
        <f t="shared" si="95"/>
        <v>1.5502392344497609</v>
      </c>
    </row>
    <row r="477" spans="1:23" x14ac:dyDescent="0.25">
      <c r="A477" s="2">
        <v>481</v>
      </c>
      <c r="B477" s="2">
        <v>480.56099999999998</v>
      </c>
      <c r="C477" s="2">
        <v>4.6399999999999997</v>
      </c>
      <c r="D477" s="2">
        <v>0.216</v>
      </c>
      <c r="E477" s="2">
        <v>491.40784000000002</v>
      </c>
      <c r="H477" s="54">
        <f t="shared" si="85"/>
        <v>4.6829999999999998</v>
      </c>
      <c r="I477" s="54">
        <f t="shared" si="86"/>
        <v>0.32400000000000001</v>
      </c>
      <c r="K477" s="54">
        <f t="shared" si="87"/>
        <v>1.0000000000000009E-3</v>
      </c>
      <c r="L477" s="54">
        <f t="shared" si="88"/>
        <v>1.0000000000000009E-3</v>
      </c>
      <c r="M477">
        <f t="shared" si="89"/>
        <v>0.78539816339744828</v>
      </c>
      <c r="N477">
        <f t="shared" si="90"/>
        <v>45</v>
      </c>
      <c r="P477">
        <f>I477/'Shear box'!$F$8</f>
        <v>1.550239234449761E-2</v>
      </c>
      <c r="Q477">
        <f t="shared" si="91"/>
        <v>209</v>
      </c>
      <c r="R477">
        <f t="shared" si="92"/>
        <v>205.75999999999996</v>
      </c>
      <c r="S477">
        <f t="shared" si="96"/>
        <v>1.5502392344497795E-2</v>
      </c>
      <c r="T477">
        <f t="shared" si="93"/>
        <v>0.22514423076923076</v>
      </c>
      <c r="V477">
        <f t="shared" si="94"/>
        <v>4.6829999999999998</v>
      </c>
      <c r="W477">
        <f t="shared" si="95"/>
        <v>1.5502392344497609</v>
      </c>
    </row>
    <row r="478" spans="1:23" x14ac:dyDescent="0.25">
      <c r="A478" s="2">
        <v>482</v>
      </c>
      <c r="B478" s="2">
        <v>481.56099999999998</v>
      </c>
      <c r="C478" s="2">
        <v>4.6500000000000004</v>
      </c>
      <c r="D478" s="2">
        <v>0.217</v>
      </c>
      <c r="E478" s="2">
        <v>489.81236000000001</v>
      </c>
      <c r="H478" s="54">
        <f t="shared" si="85"/>
        <v>4.6930000000000005</v>
      </c>
      <c r="I478" s="54">
        <f t="shared" si="86"/>
        <v>0.32500000000000001</v>
      </c>
      <c r="K478" s="54">
        <f t="shared" si="87"/>
        <v>0</v>
      </c>
      <c r="L478" s="54">
        <f t="shared" si="88"/>
        <v>0</v>
      </c>
      <c r="M478" t="e">
        <f t="shared" si="89"/>
        <v>#DIV/0!</v>
      </c>
      <c r="N478" t="e">
        <f t="shared" si="90"/>
        <v>#DIV/0!</v>
      </c>
      <c r="P478">
        <f>I478/'Shear box'!$F$8</f>
        <v>1.5550239234449762E-2</v>
      </c>
      <c r="Q478">
        <f t="shared" si="91"/>
        <v>209</v>
      </c>
      <c r="R478">
        <f t="shared" si="92"/>
        <v>205.75</v>
      </c>
      <c r="S478">
        <f t="shared" si="96"/>
        <v>1.5550239234449759E-2</v>
      </c>
      <c r="T478">
        <f t="shared" si="93"/>
        <v>0.22562500000000002</v>
      </c>
      <c r="V478">
        <f t="shared" si="94"/>
        <v>4.6930000000000005</v>
      </c>
      <c r="W478">
        <f t="shared" si="95"/>
        <v>1.5550239234449763</v>
      </c>
    </row>
    <row r="479" spans="1:23" x14ac:dyDescent="0.25">
      <c r="A479" s="2">
        <v>483</v>
      </c>
      <c r="B479" s="2">
        <v>482.56099999999998</v>
      </c>
      <c r="C479" s="2">
        <v>4.66</v>
      </c>
      <c r="D479" s="2">
        <v>0.217</v>
      </c>
      <c r="E479" s="2">
        <v>489.81236000000001</v>
      </c>
      <c r="H479" s="54">
        <f t="shared" si="85"/>
        <v>4.7030000000000003</v>
      </c>
      <c r="I479" s="54">
        <f t="shared" si="86"/>
        <v>0.32500000000000001</v>
      </c>
      <c r="K479" s="54">
        <f t="shared" si="87"/>
        <v>0</v>
      </c>
      <c r="L479" s="54">
        <f t="shared" si="88"/>
        <v>0</v>
      </c>
      <c r="M479" t="e">
        <f t="shared" si="89"/>
        <v>#DIV/0!</v>
      </c>
      <c r="N479" t="e">
        <f t="shared" si="90"/>
        <v>#DIV/0!</v>
      </c>
      <c r="P479">
        <f>I479/'Shear box'!$F$8</f>
        <v>1.5550239234449762E-2</v>
      </c>
      <c r="Q479">
        <f t="shared" si="91"/>
        <v>209</v>
      </c>
      <c r="R479">
        <f t="shared" si="92"/>
        <v>205.75</v>
      </c>
      <c r="S479">
        <f t="shared" si="96"/>
        <v>1.5550239234449759E-2</v>
      </c>
      <c r="T479">
        <f t="shared" si="93"/>
        <v>0.22610576923076925</v>
      </c>
      <c r="V479">
        <f t="shared" si="94"/>
        <v>4.7030000000000003</v>
      </c>
      <c r="W479">
        <f t="shared" si="95"/>
        <v>1.5550239234449763</v>
      </c>
    </row>
    <row r="480" spans="1:23" x14ac:dyDescent="0.25">
      <c r="A480" s="2">
        <v>484</v>
      </c>
      <c r="B480" s="2">
        <v>483.56099999999998</v>
      </c>
      <c r="C480" s="2">
        <v>4.67</v>
      </c>
      <c r="D480" s="2">
        <v>0.217</v>
      </c>
      <c r="E480" s="2">
        <v>489.81236000000001</v>
      </c>
      <c r="H480" s="54">
        <f t="shared" si="85"/>
        <v>4.7130000000000001</v>
      </c>
      <c r="I480" s="54">
        <f t="shared" si="86"/>
        <v>0.32500000000000001</v>
      </c>
      <c r="K480" s="54">
        <f t="shared" si="87"/>
        <v>1.0000000000000009E-3</v>
      </c>
      <c r="L480" s="54">
        <f t="shared" si="88"/>
        <v>1.0000000000000009E-3</v>
      </c>
      <c r="M480">
        <f t="shared" si="89"/>
        <v>0.78539816339744828</v>
      </c>
      <c r="N480">
        <f t="shared" si="90"/>
        <v>45</v>
      </c>
      <c r="P480">
        <f>I480/'Shear box'!$F$8</f>
        <v>1.5550239234449762E-2</v>
      </c>
      <c r="Q480">
        <f t="shared" si="91"/>
        <v>209</v>
      </c>
      <c r="R480">
        <f t="shared" si="92"/>
        <v>205.75</v>
      </c>
      <c r="S480">
        <f t="shared" si="96"/>
        <v>1.5550239234449759E-2</v>
      </c>
      <c r="T480">
        <f t="shared" si="93"/>
        <v>0.22658653846153845</v>
      </c>
      <c r="V480">
        <f t="shared" si="94"/>
        <v>4.7130000000000001</v>
      </c>
      <c r="W480">
        <f t="shared" si="95"/>
        <v>1.5550239234449763</v>
      </c>
    </row>
    <row r="481" spans="1:23" x14ac:dyDescent="0.25">
      <c r="A481" s="2">
        <v>485</v>
      </c>
      <c r="B481" s="2">
        <v>484.56099999999998</v>
      </c>
      <c r="C481" s="2">
        <v>4.6829999999999998</v>
      </c>
      <c r="D481" s="2">
        <v>0.218</v>
      </c>
      <c r="E481" s="2">
        <v>489.81236000000001</v>
      </c>
      <c r="H481" s="54">
        <f t="shared" si="85"/>
        <v>4.726</v>
      </c>
      <c r="I481" s="54">
        <f t="shared" si="86"/>
        <v>0.32600000000000001</v>
      </c>
      <c r="K481" s="54">
        <f t="shared" si="87"/>
        <v>0</v>
      </c>
      <c r="L481" s="54">
        <f t="shared" si="88"/>
        <v>0</v>
      </c>
      <c r="M481" t="e">
        <f t="shared" si="89"/>
        <v>#DIV/0!</v>
      </c>
      <c r="N481" t="e">
        <f t="shared" si="90"/>
        <v>#DIV/0!</v>
      </c>
      <c r="P481">
        <f>I481/'Shear box'!$F$8</f>
        <v>1.5598086124401915E-2</v>
      </c>
      <c r="Q481">
        <f t="shared" si="91"/>
        <v>209</v>
      </c>
      <c r="R481">
        <f t="shared" si="92"/>
        <v>205.73999999999998</v>
      </c>
      <c r="S481">
        <f t="shared" si="96"/>
        <v>1.5598086124402055E-2</v>
      </c>
      <c r="T481">
        <f t="shared" si="93"/>
        <v>0.22721153846153846</v>
      </c>
      <c r="V481">
        <f t="shared" si="94"/>
        <v>4.726</v>
      </c>
      <c r="W481">
        <f t="shared" si="95"/>
        <v>1.5598086124401915</v>
      </c>
    </row>
    <row r="482" spans="1:23" x14ac:dyDescent="0.25">
      <c r="A482" s="2">
        <v>486</v>
      </c>
      <c r="B482" s="2">
        <v>485.56099999999998</v>
      </c>
      <c r="C482" s="2">
        <v>4.6929999999999996</v>
      </c>
      <c r="D482" s="2">
        <v>0.218</v>
      </c>
      <c r="E482" s="2">
        <v>489.81236000000001</v>
      </c>
      <c r="H482" s="54">
        <f t="shared" si="85"/>
        <v>4.7359999999999998</v>
      </c>
      <c r="I482" s="54">
        <f t="shared" si="86"/>
        <v>0.32600000000000001</v>
      </c>
      <c r="K482" s="54">
        <f t="shared" si="87"/>
        <v>0</v>
      </c>
      <c r="L482" s="54">
        <f t="shared" si="88"/>
        <v>0</v>
      </c>
      <c r="M482" t="e">
        <f t="shared" si="89"/>
        <v>#DIV/0!</v>
      </c>
      <c r="N482" t="e">
        <f t="shared" si="90"/>
        <v>#DIV/0!</v>
      </c>
      <c r="P482">
        <f>I482/'Shear box'!$F$8</f>
        <v>1.5598086124401915E-2</v>
      </c>
      <c r="Q482">
        <f t="shared" si="91"/>
        <v>209</v>
      </c>
      <c r="R482">
        <f t="shared" si="92"/>
        <v>205.73999999999998</v>
      </c>
      <c r="S482">
        <f t="shared" si="96"/>
        <v>1.5598086124402055E-2</v>
      </c>
      <c r="T482">
        <f t="shared" si="93"/>
        <v>0.22769230769230767</v>
      </c>
      <c r="V482">
        <f t="shared" si="94"/>
        <v>4.7359999999999998</v>
      </c>
      <c r="W482">
        <f t="shared" si="95"/>
        <v>1.5598086124401915</v>
      </c>
    </row>
    <row r="483" spans="1:23" x14ac:dyDescent="0.25">
      <c r="A483" s="2">
        <v>487</v>
      </c>
      <c r="B483" s="2">
        <v>486.56099999999998</v>
      </c>
      <c r="C483" s="2">
        <v>4.7030000000000003</v>
      </c>
      <c r="D483" s="2">
        <v>0.218</v>
      </c>
      <c r="E483" s="2">
        <v>489.81236000000001</v>
      </c>
      <c r="H483" s="54">
        <f t="shared" si="85"/>
        <v>4.7460000000000004</v>
      </c>
      <c r="I483" s="54">
        <f t="shared" si="86"/>
        <v>0.32600000000000001</v>
      </c>
      <c r="K483" s="54">
        <f t="shared" si="87"/>
        <v>0</v>
      </c>
      <c r="L483" s="54">
        <f t="shared" si="88"/>
        <v>0</v>
      </c>
      <c r="M483" t="e">
        <f t="shared" si="89"/>
        <v>#DIV/0!</v>
      </c>
      <c r="N483" t="e">
        <f t="shared" si="90"/>
        <v>#DIV/0!</v>
      </c>
      <c r="P483">
        <f>I483/'Shear box'!$F$8</f>
        <v>1.5598086124401915E-2</v>
      </c>
      <c r="Q483">
        <f t="shared" si="91"/>
        <v>209</v>
      </c>
      <c r="R483">
        <f t="shared" si="92"/>
        <v>205.73999999999998</v>
      </c>
      <c r="S483">
        <f t="shared" si="96"/>
        <v>1.5598086124402055E-2</v>
      </c>
      <c r="T483">
        <f t="shared" si="93"/>
        <v>0.22817307692307692</v>
      </c>
      <c r="V483">
        <f t="shared" si="94"/>
        <v>4.7460000000000004</v>
      </c>
      <c r="W483">
        <f t="shared" si="95"/>
        <v>1.5598086124401915</v>
      </c>
    </row>
    <row r="484" spans="1:23" x14ac:dyDescent="0.25">
      <c r="A484" s="2">
        <v>488</v>
      </c>
      <c r="B484" s="2">
        <v>487.56099999999998</v>
      </c>
      <c r="C484" s="2">
        <v>4.7149999999999999</v>
      </c>
      <c r="D484" s="2">
        <v>0.218</v>
      </c>
      <c r="E484" s="2">
        <v>489.81236000000001</v>
      </c>
      <c r="H484" s="54">
        <f t="shared" si="85"/>
        <v>4.758</v>
      </c>
      <c r="I484" s="54">
        <f t="shared" si="86"/>
        <v>0.32600000000000001</v>
      </c>
      <c r="K484" s="54">
        <f t="shared" si="87"/>
        <v>0</v>
      </c>
      <c r="L484" s="54">
        <f t="shared" si="88"/>
        <v>0</v>
      </c>
      <c r="M484" t="e">
        <f t="shared" si="89"/>
        <v>#DIV/0!</v>
      </c>
      <c r="N484" t="e">
        <f t="shared" si="90"/>
        <v>#DIV/0!</v>
      </c>
      <c r="P484">
        <f>I484/'Shear box'!$F$8</f>
        <v>1.5598086124401915E-2</v>
      </c>
      <c r="Q484">
        <f t="shared" si="91"/>
        <v>209</v>
      </c>
      <c r="R484">
        <f t="shared" si="92"/>
        <v>205.73999999999998</v>
      </c>
      <c r="S484">
        <f t="shared" si="96"/>
        <v>1.5598086124402055E-2</v>
      </c>
      <c r="T484">
        <f t="shared" si="93"/>
        <v>0.22874999999999998</v>
      </c>
      <c r="V484">
        <f t="shared" si="94"/>
        <v>4.758</v>
      </c>
      <c r="W484">
        <f t="shared" si="95"/>
        <v>1.5598086124401915</v>
      </c>
    </row>
    <row r="485" spans="1:23" x14ac:dyDescent="0.25">
      <c r="A485" s="2">
        <v>489</v>
      </c>
      <c r="B485" s="2">
        <v>488.56099999999998</v>
      </c>
      <c r="C485" s="2">
        <v>4.726</v>
      </c>
      <c r="D485" s="2">
        <v>0.218</v>
      </c>
      <c r="E485" s="2">
        <v>489.81236000000001</v>
      </c>
      <c r="H485" s="54">
        <f t="shared" si="85"/>
        <v>4.7690000000000001</v>
      </c>
      <c r="I485" s="54">
        <f t="shared" si="86"/>
        <v>0.32600000000000001</v>
      </c>
      <c r="K485" s="54">
        <f t="shared" si="87"/>
        <v>0</v>
      </c>
      <c r="L485" s="54">
        <f t="shared" si="88"/>
        <v>0</v>
      </c>
      <c r="M485" t="e">
        <f t="shared" si="89"/>
        <v>#DIV/0!</v>
      </c>
      <c r="N485" t="e">
        <f t="shared" si="90"/>
        <v>#DIV/0!</v>
      </c>
      <c r="P485">
        <f>I485/'Shear box'!$F$8</f>
        <v>1.5598086124401915E-2</v>
      </c>
      <c r="Q485">
        <f t="shared" si="91"/>
        <v>209</v>
      </c>
      <c r="R485">
        <f t="shared" si="92"/>
        <v>205.73999999999998</v>
      </c>
      <c r="S485">
        <f t="shared" si="96"/>
        <v>1.5598086124402055E-2</v>
      </c>
      <c r="T485">
        <f t="shared" si="93"/>
        <v>0.22927884615384614</v>
      </c>
      <c r="V485">
        <f t="shared" si="94"/>
        <v>4.7690000000000001</v>
      </c>
      <c r="W485">
        <f t="shared" si="95"/>
        <v>1.5598086124401915</v>
      </c>
    </row>
    <row r="486" spans="1:23" x14ac:dyDescent="0.25">
      <c r="A486" s="2">
        <v>490</v>
      </c>
      <c r="B486" s="2">
        <v>489.56099999999998</v>
      </c>
      <c r="C486" s="2">
        <v>4.7359999999999998</v>
      </c>
      <c r="D486" s="2">
        <v>0.218</v>
      </c>
      <c r="E486" s="2">
        <v>489.81236000000001</v>
      </c>
      <c r="H486" s="54">
        <f t="shared" si="85"/>
        <v>4.7789999999999999</v>
      </c>
      <c r="I486" s="54">
        <f t="shared" si="86"/>
        <v>0.32600000000000001</v>
      </c>
      <c r="K486" s="54">
        <f t="shared" si="87"/>
        <v>0</v>
      </c>
      <c r="L486" s="54">
        <f t="shared" si="88"/>
        <v>0</v>
      </c>
      <c r="M486" t="e">
        <f t="shared" si="89"/>
        <v>#DIV/0!</v>
      </c>
      <c r="N486" t="e">
        <f t="shared" si="90"/>
        <v>#DIV/0!</v>
      </c>
      <c r="P486">
        <f>I486/'Shear box'!$F$8</f>
        <v>1.5598086124401915E-2</v>
      </c>
      <c r="Q486">
        <f t="shared" si="91"/>
        <v>209</v>
      </c>
      <c r="R486">
        <f t="shared" si="92"/>
        <v>205.73999999999998</v>
      </c>
      <c r="S486">
        <f t="shared" si="96"/>
        <v>1.5598086124402055E-2</v>
      </c>
      <c r="T486">
        <f t="shared" si="93"/>
        <v>0.22975961538461537</v>
      </c>
      <c r="V486">
        <f t="shared" si="94"/>
        <v>4.7789999999999999</v>
      </c>
      <c r="W486">
        <f t="shared" si="95"/>
        <v>1.5598086124401915</v>
      </c>
    </row>
    <row r="487" spans="1:23" x14ac:dyDescent="0.25">
      <c r="A487" s="2">
        <v>491</v>
      </c>
      <c r="B487" s="2">
        <v>490.56099999999998</v>
      </c>
      <c r="C487" s="2">
        <v>4.7460000000000004</v>
      </c>
      <c r="D487" s="2">
        <v>0.218</v>
      </c>
      <c r="E487" s="2">
        <v>489.81236000000001</v>
      </c>
      <c r="H487" s="54">
        <f t="shared" si="85"/>
        <v>4.7890000000000006</v>
      </c>
      <c r="I487" s="54">
        <f t="shared" si="86"/>
        <v>0.32600000000000001</v>
      </c>
      <c r="K487" s="54">
        <f t="shared" si="87"/>
        <v>1.0000000000000009E-3</v>
      </c>
      <c r="L487" s="54">
        <f t="shared" si="88"/>
        <v>1.0000000000000009E-3</v>
      </c>
      <c r="M487">
        <f t="shared" si="89"/>
        <v>0.78539816339744828</v>
      </c>
      <c r="N487">
        <f t="shared" si="90"/>
        <v>45</v>
      </c>
      <c r="P487">
        <f>I487/'Shear box'!$F$8</f>
        <v>1.5598086124401915E-2</v>
      </c>
      <c r="Q487">
        <f t="shared" si="91"/>
        <v>209</v>
      </c>
      <c r="R487">
        <f t="shared" si="92"/>
        <v>205.73999999999998</v>
      </c>
      <c r="S487">
        <f t="shared" si="96"/>
        <v>1.5598086124402055E-2</v>
      </c>
      <c r="T487">
        <f t="shared" si="93"/>
        <v>0.23024038461538462</v>
      </c>
      <c r="V487">
        <f t="shared" si="94"/>
        <v>4.7890000000000006</v>
      </c>
      <c r="W487">
        <f t="shared" si="95"/>
        <v>1.5598086124401915</v>
      </c>
    </row>
    <row r="488" spans="1:23" x14ac:dyDescent="0.25">
      <c r="A488" s="2">
        <v>492</v>
      </c>
      <c r="B488" s="2">
        <v>491.56099999999998</v>
      </c>
      <c r="C488" s="2">
        <v>4.758</v>
      </c>
      <c r="D488" s="2">
        <v>0.219</v>
      </c>
      <c r="E488" s="2">
        <v>489.81236000000001</v>
      </c>
      <c r="H488" s="54">
        <f t="shared" si="85"/>
        <v>4.8010000000000002</v>
      </c>
      <c r="I488" s="54">
        <f t="shared" si="86"/>
        <v>0.32700000000000001</v>
      </c>
      <c r="K488" s="54">
        <f t="shared" si="87"/>
        <v>0</v>
      </c>
      <c r="L488" s="54">
        <f t="shared" si="88"/>
        <v>0</v>
      </c>
      <c r="M488" t="e">
        <f t="shared" si="89"/>
        <v>#DIV/0!</v>
      </c>
      <c r="N488" t="e">
        <f t="shared" si="90"/>
        <v>#DIV/0!</v>
      </c>
      <c r="P488">
        <f>I488/'Shear box'!$F$8</f>
        <v>1.5645933014354067E-2</v>
      </c>
      <c r="Q488">
        <f t="shared" si="91"/>
        <v>209</v>
      </c>
      <c r="R488">
        <f t="shared" si="92"/>
        <v>205.72999999999996</v>
      </c>
      <c r="S488">
        <f t="shared" si="96"/>
        <v>1.5645933014354241E-2</v>
      </c>
      <c r="T488">
        <f t="shared" si="93"/>
        <v>0.23081730769230768</v>
      </c>
      <c r="V488">
        <f t="shared" si="94"/>
        <v>4.8010000000000002</v>
      </c>
      <c r="W488">
        <f t="shared" si="95"/>
        <v>1.5645933014354068</v>
      </c>
    </row>
    <row r="489" spans="1:23" x14ac:dyDescent="0.25">
      <c r="A489" s="2">
        <v>493</v>
      </c>
      <c r="B489" s="2">
        <v>492.56099999999998</v>
      </c>
      <c r="C489" s="2">
        <v>4.7690000000000001</v>
      </c>
      <c r="D489" s="2">
        <v>0.219</v>
      </c>
      <c r="E489" s="2">
        <v>488.21688</v>
      </c>
      <c r="H489" s="54">
        <f t="shared" si="85"/>
        <v>4.8120000000000003</v>
      </c>
      <c r="I489" s="54">
        <f t="shared" si="86"/>
        <v>0.32700000000000001</v>
      </c>
      <c r="K489" s="54">
        <f t="shared" si="87"/>
        <v>1.0000000000000009E-3</v>
      </c>
      <c r="L489" s="54">
        <f t="shared" si="88"/>
        <v>1.0000000000000009E-3</v>
      </c>
      <c r="M489">
        <f t="shared" si="89"/>
        <v>0.78539816339744828</v>
      </c>
      <c r="N489">
        <f t="shared" si="90"/>
        <v>45</v>
      </c>
      <c r="P489">
        <f>I489/'Shear box'!$F$8</f>
        <v>1.5645933014354067E-2</v>
      </c>
      <c r="Q489">
        <f t="shared" si="91"/>
        <v>209</v>
      </c>
      <c r="R489">
        <f t="shared" si="92"/>
        <v>205.72999999999996</v>
      </c>
      <c r="S489">
        <f t="shared" si="96"/>
        <v>1.5645933014354241E-2</v>
      </c>
      <c r="T489">
        <f t="shared" si="93"/>
        <v>0.23134615384615384</v>
      </c>
      <c r="V489">
        <f t="shared" si="94"/>
        <v>4.8120000000000003</v>
      </c>
      <c r="W489">
        <f t="shared" si="95"/>
        <v>1.5645933014354068</v>
      </c>
    </row>
    <row r="490" spans="1:23" x14ac:dyDescent="0.25">
      <c r="A490" s="2">
        <v>494</v>
      </c>
      <c r="B490" s="2">
        <v>493.56099999999998</v>
      </c>
      <c r="C490" s="2">
        <v>4.7789999999999999</v>
      </c>
      <c r="D490" s="2">
        <v>0.22</v>
      </c>
      <c r="E490" s="2">
        <v>488.21688</v>
      </c>
      <c r="H490" s="54">
        <f t="shared" si="85"/>
        <v>4.8220000000000001</v>
      </c>
      <c r="I490" s="54">
        <f t="shared" si="86"/>
        <v>0.32800000000000001</v>
      </c>
      <c r="K490" s="54">
        <f t="shared" si="87"/>
        <v>0</v>
      </c>
      <c r="L490" s="54">
        <f t="shared" si="88"/>
        <v>0</v>
      </c>
      <c r="M490" t="e">
        <f t="shared" si="89"/>
        <v>#DIV/0!</v>
      </c>
      <c r="N490" t="e">
        <f t="shared" si="90"/>
        <v>#DIV/0!</v>
      </c>
      <c r="P490">
        <f>I490/'Shear box'!$F$8</f>
        <v>1.5693779904306222E-2</v>
      </c>
      <c r="Q490">
        <f t="shared" si="91"/>
        <v>209</v>
      </c>
      <c r="R490">
        <f t="shared" si="92"/>
        <v>205.72</v>
      </c>
      <c r="S490">
        <f t="shared" si="96"/>
        <v>1.5693779904306204E-2</v>
      </c>
      <c r="T490">
        <f t="shared" si="93"/>
        <v>0.23182692307692307</v>
      </c>
      <c r="V490">
        <f t="shared" si="94"/>
        <v>4.8220000000000001</v>
      </c>
      <c r="W490">
        <f t="shared" si="95"/>
        <v>1.5693779904306222</v>
      </c>
    </row>
    <row r="491" spans="1:23" x14ac:dyDescent="0.25">
      <c r="A491" s="2">
        <v>495</v>
      </c>
      <c r="B491" s="2">
        <v>494.56099999999998</v>
      </c>
      <c r="C491" s="2">
        <v>4.7889999999999997</v>
      </c>
      <c r="D491" s="2">
        <v>0.22</v>
      </c>
      <c r="E491" s="2">
        <v>489.81236000000001</v>
      </c>
      <c r="H491" s="54">
        <f t="shared" si="85"/>
        <v>4.8319999999999999</v>
      </c>
      <c r="I491" s="54">
        <f t="shared" si="86"/>
        <v>0.32800000000000001</v>
      </c>
      <c r="K491" s="54">
        <f t="shared" si="87"/>
        <v>0</v>
      </c>
      <c r="L491" s="54">
        <f t="shared" si="88"/>
        <v>0</v>
      </c>
      <c r="M491" t="e">
        <f t="shared" si="89"/>
        <v>#DIV/0!</v>
      </c>
      <c r="N491" t="e">
        <f t="shared" si="90"/>
        <v>#DIV/0!</v>
      </c>
      <c r="P491">
        <f>I491/'Shear box'!$F$8</f>
        <v>1.5693779904306222E-2</v>
      </c>
      <c r="Q491">
        <f t="shared" si="91"/>
        <v>209</v>
      </c>
      <c r="R491">
        <f t="shared" si="92"/>
        <v>205.72</v>
      </c>
      <c r="S491">
        <f t="shared" si="96"/>
        <v>1.5693779904306204E-2</v>
      </c>
      <c r="T491">
        <f t="shared" si="93"/>
        <v>0.2323076923076923</v>
      </c>
      <c r="V491">
        <f t="shared" si="94"/>
        <v>4.8319999999999999</v>
      </c>
      <c r="W491">
        <f t="shared" si="95"/>
        <v>1.5693779904306222</v>
      </c>
    </row>
    <row r="492" spans="1:23" x14ac:dyDescent="0.25">
      <c r="A492" s="2">
        <v>496</v>
      </c>
      <c r="B492" s="2">
        <v>495.56099999999998</v>
      </c>
      <c r="C492" s="2">
        <v>4.8010000000000002</v>
      </c>
      <c r="D492" s="2">
        <v>0.22</v>
      </c>
      <c r="E492" s="2">
        <v>489.81236000000001</v>
      </c>
      <c r="H492" s="54">
        <f t="shared" si="85"/>
        <v>4.8440000000000003</v>
      </c>
      <c r="I492" s="54">
        <f t="shared" si="86"/>
        <v>0.32800000000000001</v>
      </c>
      <c r="K492" s="54">
        <f t="shared" si="87"/>
        <v>1.0000000000000009E-3</v>
      </c>
      <c r="L492" s="54">
        <f t="shared" si="88"/>
        <v>1.0000000000000009E-3</v>
      </c>
      <c r="M492">
        <f t="shared" si="89"/>
        <v>0.78539816339744828</v>
      </c>
      <c r="N492">
        <f t="shared" si="90"/>
        <v>45</v>
      </c>
      <c r="P492">
        <f>I492/'Shear box'!$F$8</f>
        <v>1.5693779904306222E-2</v>
      </c>
      <c r="Q492">
        <f t="shared" si="91"/>
        <v>209</v>
      </c>
      <c r="R492">
        <f t="shared" si="92"/>
        <v>205.72</v>
      </c>
      <c r="S492">
        <f t="shared" si="96"/>
        <v>1.5693779904306204E-2</v>
      </c>
      <c r="T492">
        <f t="shared" si="93"/>
        <v>0.23288461538461538</v>
      </c>
      <c r="V492">
        <f t="shared" si="94"/>
        <v>4.8440000000000003</v>
      </c>
      <c r="W492">
        <f t="shared" si="95"/>
        <v>1.5693779904306222</v>
      </c>
    </row>
    <row r="493" spans="1:23" x14ac:dyDescent="0.25">
      <c r="A493" s="2">
        <v>497</v>
      </c>
      <c r="B493" s="2">
        <v>496.56099999999998</v>
      </c>
      <c r="C493" s="2">
        <v>4.8109999999999999</v>
      </c>
      <c r="D493" s="2">
        <v>0.221</v>
      </c>
      <c r="E493" s="2">
        <v>489.81236000000001</v>
      </c>
      <c r="H493" s="54">
        <f t="shared" si="85"/>
        <v>4.8540000000000001</v>
      </c>
      <c r="I493" s="54">
        <f t="shared" si="86"/>
        <v>0.32900000000000001</v>
      </c>
      <c r="K493" s="54">
        <f t="shared" si="87"/>
        <v>0</v>
      </c>
      <c r="L493" s="54">
        <f t="shared" si="88"/>
        <v>0</v>
      </c>
      <c r="M493" t="e">
        <f t="shared" si="89"/>
        <v>#DIV/0!</v>
      </c>
      <c r="N493" t="e">
        <f t="shared" si="90"/>
        <v>#DIV/0!</v>
      </c>
      <c r="P493">
        <f>I493/'Shear box'!$F$8</f>
        <v>1.5741626794258376E-2</v>
      </c>
      <c r="Q493">
        <f t="shared" si="91"/>
        <v>209</v>
      </c>
      <c r="R493">
        <f t="shared" si="92"/>
        <v>205.70999999999998</v>
      </c>
      <c r="S493">
        <f t="shared" si="96"/>
        <v>1.5741626794258501E-2</v>
      </c>
      <c r="T493">
        <f t="shared" si="93"/>
        <v>0.23336538461538461</v>
      </c>
      <c r="V493">
        <f t="shared" si="94"/>
        <v>4.8540000000000001</v>
      </c>
      <c r="W493">
        <f t="shared" si="95"/>
        <v>1.5741626794258377</v>
      </c>
    </row>
    <row r="494" spans="1:23" x14ac:dyDescent="0.25">
      <c r="A494" s="2">
        <v>498</v>
      </c>
      <c r="B494" s="2">
        <v>497.56099999999998</v>
      </c>
      <c r="C494" s="2">
        <v>4.82</v>
      </c>
      <c r="D494" s="2">
        <v>0.221</v>
      </c>
      <c r="E494" s="2">
        <v>489.81236000000001</v>
      </c>
      <c r="H494" s="54">
        <f t="shared" si="85"/>
        <v>4.8630000000000004</v>
      </c>
      <c r="I494" s="54">
        <f t="shared" si="86"/>
        <v>0.32900000000000001</v>
      </c>
      <c r="K494" s="54">
        <f t="shared" si="87"/>
        <v>0</v>
      </c>
      <c r="L494" s="54">
        <f t="shared" si="88"/>
        <v>0</v>
      </c>
      <c r="M494" t="e">
        <f t="shared" si="89"/>
        <v>#DIV/0!</v>
      </c>
      <c r="N494" t="e">
        <f t="shared" si="90"/>
        <v>#DIV/0!</v>
      </c>
      <c r="P494">
        <f>I494/'Shear box'!$F$8</f>
        <v>1.5741626794258376E-2</v>
      </c>
      <c r="Q494">
        <f t="shared" si="91"/>
        <v>209</v>
      </c>
      <c r="R494">
        <f t="shared" si="92"/>
        <v>205.70999999999998</v>
      </c>
      <c r="S494">
        <f t="shared" si="96"/>
        <v>1.5741626794258501E-2</v>
      </c>
      <c r="T494">
        <f t="shared" si="93"/>
        <v>0.23379807692307694</v>
      </c>
      <c r="V494">
        <f t="shared" si="94"/>
        <v>4.8630000000000004</v>
      </c>
      <c r="W494">
        <f t="shared" si="95"/>
        <v>1.5741626794258377</v>
      </c>
    </row>
    <row r="495" spans="1:23" x14ac:dyDescent="0.25">
      <c r="A495" s="2">
        <v>499</v>
      </c>
      <c r="B495" s="2">
        <v>498.56099999999998</v>
      </c>
      <c r="C495" s="2">
        <v>4.8319999999999999</v>
      </c>
      <c r="D495" s="2">
        <v>0.221</v>
      </c>
      <c r="E495" s="2">
        <v>489.81236000000001</v>
      </c>
      <c r="H495" s="54">
        <f t="shared" si="85"/>
        <v>4.875</v>
      </c>
      <c r="I495" s="54">
        <f t="shared" si="86"/>
        <v>0.32900000000000001</v>
      </c>
      <c r="K495" s="54">
        <f t="shared" si="87"/>
        <v>0</v>
      </c>
      <c r="L495" s="54">
        <f t="shared" si="88"/>
        <v>0</v>
      </c>
      <c r="M495" t="e">
        <f t="shared" si="89"/>
        <v>#DIV/0!</v>
      </c>
      <c r="N495" t="e">
        <f t="shared" si="90"/>
        <v>#DIV/0!</v>
      </c>
      <c r="P495">
        <f>I495/'Shear box'!$F$8</f>
        <v>1.5741626794258376E-2</v>
      </c>
      <c r="Q495">
        <f t="shared" si="91"/>
        <v>209</v>
      </c>
      <c r="R495">
        <f t="shared" si="92"/>
        <v>205.70999999999998</v>
      </c>
      <c r="S495">
        <f t="shared" si="96"/>
        <v>1.5741626794258501E-2</v>
      </c>
      <c r="T495">
        <f t="shared" si="93"/>
        <v>0.234375</v>
      </c>
      <c r="V495">
        <f t="shared" si="94"/>
        <v>4.875</v>
      </c>
      <c r="W495">
        <f t="shared" si="95"/>
        <v>1.5741626794258377</v>
      </c>
    </row>
    <row r="496" spans="1:23" x14ac:dyDescent="0.25">
      <c r="A496" s="2">
        <v>500</v>
      </c>
      <c r="B496" s="2">
        <v>499.56099999999998</v>
      </c>
      <c r="C496" s="2">
        <v>4.843</v>
      </c>
      <c r="D496" s="2">
        <v>0.221</v>
      </c>
      <c r="E496" s="2">
        <v>491.40784000000002</v>
      </c>
      <c r="H496" s="54">
        <f t="shared" si="85"/>
        <v>4.8860000000000001</v>
      </c>
      <c r="I496" s="54">
        <f t="shared" si="86"/>
        <v>0.32900000000000001</v>
      </c>
      <c r="K496" s="54">
        <f t="shared" si="87"/>
        <v>1.0000000000000009E-3</v>
      </c>
      <c r="L496" s="54">
        <f t="shared" si="88"/>
        <v>1.0000000000000009E-3</v>
      </c>
      <c r="M496">
        <f t="shared" si="89"/>
        <v>0.78539816339744828</v>
      </c>
      <c r="N496">
        <f t="shared" si="90"/>
        <v>45</v>
      </c>
      <c r="P496">
        <f>I496/'Shear box'!$F$8</f>
        <v>1.5741626794258376E-2</v>
      </c>
      <c r="Q496">
        <f t="shared" si="91"/>
        <v>209</v>
      </c>
      <c r="R496">
        <f t="shared" si="92"/>
        <v>205.70999999999998</v>
      </c>
      <c r="S496">
        <f t="shared" si="96"/>
        <v>1.5741626794258501E-2</v>
      </c>
      <c r="T496">
        <f t="shared" si="93"/>
        <v>0.23490384615384616</v>
      </c>
      <c r="V496">
        <f t="shared" si="94"/>
        <v>4.8860000000000001</v>
      </c>
      <c r="W496">
        <f t="shared" si="95"/>
        <v>1.5741626794258377</v>
      </c>
    </row>
    <row r="497" spans="1:23" x14ac:dyDescent="0.25">
      <c r="A497" s="2">
        <v>501</v>
      </c>
      <c r="B497" s="2">
        <v>500.56099999999998</v>
      </c>
      <c r="C497" s="2">
        <v>4.8540000000000001</v>
      </c>
      <c r="D497" s="2">
        <v>0.222</v>
      </c>
      <c r="E497" s="2">
        <v>491.40784000000002</v>
      </c>
      <c r="H497" s="57">
        <f t="shared" si="85"/>
        <v>4.8970000000000002</v>
      </c>
      <c r="I497" s="57">
        <f t="shared" si="86"/>
        <v>0.33</v>
      </c>
      <c r="K497" s="54">
        <f t="shared" si="87"/>
        <v>0</v>
      </c>
      <c r="L497" s="54">
        <f t="shared" si="88"/>
        <v>0</v>
      </c>
      <c r="M497" t="e">
        <f t="shared" si="89"/>
        <v>#DIV/0!</v>
      </c>
      <c r="N497" t="e">
        <f t="shared" si="90"/>
        <v>#DIV/0!</v>
      </c>
      <c r="P497">
        <f>I497/'Shear box'!$F$8</f>
        <v>1.5789473684210527E-2</v>
      </c>
      <c r="Q497">
        <f t="shared" si="91"/>
        <v>209</v>
      </c>
      <c r="R497">
        <f t="shared" si="92"/>
        <v>205.7</v>
      </c>
      <c r="S497">
        <f t="shared" si="96"/>
        <v>1.5789473684210575E-2</v>
      </c>
      <c r="T497">
        <f t="shared" si="93"/>
        <v>0.23543269230769232</v>
      </c>
      <c r="V497">
        <f t="shared" si="94"/>
        <v>4.8970000000000002</v>
      </c>
      <c r="W497">
        <f t="shared" si="95"/>
        <v>1.5789473684210527</v>
      </c>
    </row>
    <row r="498" spans="1:23" x14ac:dyDescent="0.25">
      <c r="A498" s="2">
        <v>502</v>
      </c>
      <c r="B498" s="2">
        <v>501.56099999999998</v>
      </c>
      <c r="C498" s="2">
        <v>4.8630000000000004</v>
      </c>
      <c r="D498" s="2">
        <v>0.222</v>
      </c>
      <c r="E498" s="2">
        <v>491.40784000000002</v>
      </c>
      <c r="H498" s="54">
        <f t="shared" si="85"/>
        <v>4.9060000000000006</v>
      </c>
      <c r="I498" s="54">
        <f t="shared" si="86"/>
        <v>0.33</v>
      </c>
      <c r="K498" s="54">
        <f t="shared" si="87"/>
        <v>0</v>
      </c>
      <c r="L498" s="54">
        <f t="shared" si="88"/>
        <v>0</v>
      </c>
      <c r="M498" t="e">
        <f t="shared" si="89"/>
        <v>#DIV/0!</v>
      </c>
      <c r="N498" t="e">
        <f t="shared" si="90"/>
        <v>#DIV/0!</v>
      </c>
      <c r="P498">
        <f>I498/'Shear box'!$F$8</f>
        <v>1.5789473684210527E-2</v>
      </c>
      <c r="Q498">
        <f t="shared" si="91"/>
        <v>209</v>
      </c>
      <c r="R498">
        <f t="shared" si="92"/>
        <v>205.7</v>
      </c>
      <c r="S498">
        <f t="shared" si="96"/>
        <v>1.5789473684210575E-2</v>
      </c>
      <c r="T498">
        <f t="shared" si="93"/>
        <v>0.23586538461538464</v>
      </c>
      <c r="V498">
        <f t="shared" si="94"/>
        <v>4.9060000000000006</v>
      </c>
      <c r="W498">
        <f t="shared" si="95"/>
        <v>1.5789473684210527</v>
      </c>
    </row>
    <row r="499" spans="1:23" x14ac:dyDescent="0.25">
      <c r="A499" s="2">
        <v>503</v>
      </c>
      <c r="B499" s="2">
        <v>502.56099999999998</v>
      </c>
      <c r="C499" s="2">
        <v>4.875</v>
      </c>
      <c r="D499" s="2">
        <v>0.222</v>
      </c>
      <c r="E499" s="2">
        <v>491.40784000000002</v>
      </c>
      <c r="H499" s="54">
        <f t="shared" si="85"/>
        <v>4.9180000000000001</v>
      </c>
      <c r="I499" s="54">
        <f t="shared" si="86"/>
        <v>0.33</v>
      </c>
      <c r="K499" s="54">
        <f t="shared" si="87"/>
        <v>0</v>
      </c>
      <c r="L499" s="54">
        <f t="shared" si="88"/>
        <v>0</v>
      </c>
      <c r="M499" t="e">
        <f t="shared" si="89"/>
        <v>#DIV/0!</v>
      </c>
      <c r="N499" t="e">
        <f t="shared" si="90"/>
        <v>#DIV/0!</v>
      </c>
      <c r="P499">
        <f>I499/'Shear box'!$F$8</f>
        <v>1.5789473684210527E-2</v>
      </c>
      <c r="Q499">
        <f t="shared" si="91"/>
        <v>209</v>
      </c>
      <c r="R499">
        <f t="shared" si="92"/>
        <v>205.7</v>
      </c>
      <c r="S499">
        <f t="shared" si="96"/>
        <v>1.5789473684210575E-2</v>
      </c>
      <c r="T499">
        <f t="shared" si="93"/>
        <v>0.2364423076923077</v>
      </c>
      <c r="V499">
        <f t="shared" si="94"/>
        <v>4.9180000000000001</v>
      </c>
      <c r="W499">
        <f t="shared" si="95"/>
        <v>1.5789473684210527</v>
      </c>
    </row>
    <row r="500" spans="1:23" x14ac:dyDescent="0.25">
      <c r="A500" s="2">
        <v>504</v>
      </c>
      <c r="B500" s="2">
        <v>503.56099999999998</v>
      </c>
      <c r="C500" s="2">
        <v>4.8849999999999998</v>
      </c>
      <c r="D500" s="2">
        <v>0.222</v>
      </c>
      <c r="E500" s="2">
        <v>491.40784000000002</v>
      </c>
      <c r="H500" s="54">
        <f t="shared" si="85"/>
        <v>4.9279999999999999</v>
      </c>
      <c r="I500" s="54">
        <f t="shared" si="86"/>
        <v>0.33</v>
      </c>
      <c r="K500" s="54">
        <f t="shared" si="87"/>
        <v>0</v>
      </c>
      <c r="L500" s="54">
        <f t="shared" si="88"/>
        <v>0</v>
      </c>
      <c r="M500" t="e">
        <f t="shared" si="89"/>
        <v>#DIV/0!</v>
      </c>
      <c r="N500" t="e">
        <f t="shared" si="90"/>
        <v>#DIV/0!</v>
      </c>
      <c r="P500">
        <f>I500/'Shear box'!$F$8</f>
        <v>1.5789473684210527E-2</v>
      </c>
      <c r="Q500">
        <f t="shared" si="91"/>
        <v>209</v>
      </c>
      <c r="R500">
        <f t="shared" si="92"/>
        <v>205.7</v>
      </c>
      <c r="S500">
        <f t="shared" si="96"/>
        <v>1.5789473684210575E-2</v>
      </c>
      <c r="T500">
        <f t="shared" si="93"/>
        <v>0.2369230769230769</v>
      </c>
      <c r="V500">
        <f t="shared" si="94"/>
        <v>4.9279999999999999</v>
      </c>
      <c r="W500">
        <f t="shared" si="95"/>
        <v>1.5789473684210527</v>
      </c>
    </row>
    <row r="501" spans="1:23" x14ac:dyDescent="0.25">
      <c r="A501" s="2">
        <v>505</v>
      </c>
      <c r="B501" s="2">
        <v>504.56099999999998</v>
      </c>
      <c r="C501" s="2">
        <v>4.8949999999999996</v>
      </c>
      <c r="D501" s="2">
        <v>0.222</v>
      </c>
      <c r="E501" s="2">
        <v>491.40784000000002</v>
      </c>
      <c r="H501" s="54">
        <f t="shared" si="85"/>
        <v>4.9379999999999997</v>
      </c>
      <c r="I501" s="54">
        <f t="shared" si="86"/>
        <v>0.33</v>
      </c>
      <c r="K501" s="54">
        <f t="shared" si="87"/>
        <v>1.0000000000000009E-3</v>
      </c>
      <c r="L501" s="54">
        <f t="shared" si="88"/>
        <v>1.0000000000000009E-3</v>
      </c>
      <c r="M501">
        <f t="shared" si="89"/>
        <v>0.78539816339744828</v>
      </c>
      <c r="N501">
        <f t="shared" si="90"/>
        <v>45</v>
      </c>
      <c r="P501">
        <f>I501/'Shear box'!$F$8</f>
        <v>1.5789473684210527E-2</v>
      </c>
      <c r="Q501">
        <f t="shared" si="91"/>
        <v>209</v>
      </c>
      <c r="R501">
        <f t="shared" si="92"/>
        <v>205.7</v>
      </c>
      <c r="S501">
        <f t="shared" si="96"/>
        <v>1.5789473684210575E-2</v>
      </c>
      <c r="T501">
        <f t="shared" si="93"/>
        <v>0.23740384615384613</v>
      </c>
      <c r="V501">
        <f t="shared" si="94"/>
        <v>4.9379999999999997</v>
      </c>
      <c r="W501">
        <f t="shared" si="95"/>
        <v>1.5789473684210527</v>
      </c>
    </row>
    <row r="502" spans="1:23" x14ac:dyDescent="0.25">
      <c r="A502" s="2">
        <v>506</v>
      </c>
      <c r="B502" s="2">
        <v>505.56099999999998</v>
      </c>
      <c r="C502" s="2">
        <v>4.9050000000000002</v>
      </c>
      <c r="D502" s="2">
        <v>0.223</v>
      </c>
      <c r="E502" s="2">
        <v>491.40784000000002</v>
      </c>
      <c r="H502" s="54">
        <f t="shared" si="85"/>
        <v>4.9480000000000004</v>
      </c>
      <c r="I502" s="54">
        <f t="shared" si="86"/>
        <v>0.33100000000000002</v>
      </c>
      <c r="K502" s="54">
        <f t="shared" si="87"/>
        <v>0</v>
      </c>
      <c r="L502" s="54">
        <f t="shared" si="88"/>
        <v>0</v>
      </c>
      <c r="M502" t="e">
        <f t="shared" si="89"/>
        <v>#DIV/0!</v>
      </c>
      <c r="N502" t="e">
        <f t="shared" si="90"/>
        <v>#DIV/0!</v>
      </c>
      <c r="P502">
        <f>I502/'Shear box'!$F$8</f>
        <v>1.5837320574162681E-2</v>
      </c>
      <c r="Q502">
        <f t="shared" si="91"/>
        <v>209</v>
      </c>
      <c r="R502">
        <f t="shared" si="92"/>
        <v>205.69</v>
      </c>
      <c r="S502">
        <f t="shared" si="96"/>
        <v>1.583732057416265E-2</v>
      </c>
      <c r="T502">
        <f t="shared" si="93"/>
        <v>0.23788461538461539</v>
      </c>
      <c r="V502">
        <f t="shared" si="94"/>
        <v>4.9480000000000004</v>
      </c>
      <c r="W502">
        <f t="shared" si="95"/>
        <v>1.5837320574162681</v>
      </c>
    </row>
    <row r="503" spans="1:23" x14ac:dyDescent="0.25">
      <c r="A503" s="2">
        <v>507</v>
      </c>
      <c r="B503" s="2">
        <v>506.56099999999998</v>
      </c>
      <c r="C503" s="2">
        <v>4.9189999999999996</v>
      </c>
      <c r="D503" s="2">
        <v>0.223</v>
      </c>
      <c r="E503" s="2">
        <v>491.40784000000002</v>
      </c>
      <c r="H503" s="54">
        <f t="shared" si="85"/>
        <v>4.9619999999999997</v>
      </c>
      <c r="I503" s="54">
        <f t="shared" si="86"/>
        <v>0.33100000000000002</v>
      </c>
      <c r="K503" s="54">
        <f t="shared" si="87"/>
        <v>1.0000000000000009E-3</v>
      </c>
      <c r="L503" s="54">
        <f t="shared" si="88"/>
        <v>1.0000000000000009E-3</v>
      </c>
      <c r="M503">
        <f t="shared" si="89"/>
        <v>0.78539816339744828</v>
      </c>
      <c r="N503">
        <f t="shared" si="90"/>
        <v>45</v>
      </c>
      <c r="P503">
        <f>I503/'Shear box'!$F$8</f>
        <v>1.5837320574162681E-2</v>
      </c>
      <c r="Q503">
        <f t="shared" si="91"/>
        <v>209</v>
      </c>
      <c r="R503">
        <f t="shared" si="92"/>
        <v>205.69</v>
      </c>
      <c r="S503">
        <f t="shared" si="96"/>
        <v>1.583732057416265E-2</v>
      </c>
      <c r="T503">
        <f t="shared" si="93"/>
        <v>0.23855769230769228</v>
      </c>
      <c r="V503">
        <f t="shared" si="94"/>
        <v>4.9619999999999997</v>
      </c>
      <c r="W503">
        <f t="shared" si="95"/>
        <v>1.5837320574162681</v>
      </c>
    </row>
    <row r="504" spans="1:23" x14ac:dyDescent="0.25">
      <c r="A504" s="2">
        <v>508</v>
      </c>
      <c r="B504" s="2">
        <v>507.56099999999998</v>
      </c>
      <c r="C504" s="2">
        <v>4.9290000000000003</v>
      </c>
      <c r="D504" s="2">
        <v>0.224</v>
      </c>
      <c r="E504" s="2">
        <v>491.40784000000002</v>
      </c>
      <c r="H504" s="54">
        <f t="shared" si="85"/>
        <v>4.9720000000000004</v>
      </c>
      <c r="I504" s="54">
        <f t="shared" si="86"/>
        <v>0.33200000000000002</v>
      </c>
      <c r="K504" s="54">
        <f t="shared" si="87"/>
        <v>0</v>
      </c>
      <c r="L504" s="54">
        <f t="shared" si="88"/>
        <v>0</v>
      </c>
      <c r="M504" t="e">
        <f t="shared" si="89"/>
        <v>#DIV/0!</v>
      </c>
      <c r="N504" t="e">
        <f t="shared" si="90"/>
        <v>#DIV/0!</v>
      </c>
      <c r="P504">
        <f>I504/'Shear box'!$F$8</f>
        <v>1.5885167464114835E-2</v>
      </c>
      <c r="Q504">
        <f t="shared" si="91"/>
        <v>209</v>
      </c>
      <c r="R504">
        <f t="shared" si="92"/>
        <v>205.67999999999998</v>
      </c>
      <c r="S504">
        <f t="shared" si="96"/>
        <v>1.5885167464114947E-2</v>
      </c>
      <c r="T504">
        <f t="shared" si="93"/>
        <v>0.23903846153846156</v>
      </c>
      <c r="V504">
        <f t="shared" si="94"/>
        <v>4.9720000000000004</v>
      </c>
      <c r="W504">
        <f t="shared" si="95"/>
        <v>1.5885167464114835</v>
      </c>
    </row>
    <row r="505" spans="1:23" x14ac:dyDescent="0.25">
      <c r="A505" s="2">
        <v>509</v>
      </c>
      <c r="B505" s="2">
        <v>508.56099999999998</v>
      </c>
      <c r="C505" s="2">
        <v>4.9379999999999997</v>
      </c>
      <c r="D505" s="2">
        <v>0.224</v>
      </c>
      <c r="E505" s="2">
        <v>491.40784000000002</v>
      </c>
      <c r="H505" s="54">
        <f t="shared" si="85"/>
        <v>4.9809999999999999</v>
      </c>
      <c r="I505" s="54">
        <f t="shared" si="86"/>
        <v>0.33200000000000002</v>
      </c>
      <c r="K505" s="54">
        <f t="shared" si="87"/>
        <v>0</v>
      </c>
      <c r="L505" s="54">
        <f t="shared" si="88"/>
        <v>0</v>
      </c>
      <c r="M505" t="e">
        <f t="shared" si="89"/>
        <v>#DIV/0!</v>
      </c>
      <c r="N505" t="e">
        <f t="shared" si="90"/>
        <v>#DIV/0!</v>
      </c>
      <c r="P505">
        <f>I505/'Shear box'!$F$8</f>
        <v>1.5885167464114835E-2</v>
      </c>
      <c r="Q505">
        <f t="shared" si="91"/>
        <v>209</v>
      </c>
      <c r="R505">
        <f t="shared" si="92"/>
        <v>205.67999999999998</v>
      </c>
      <c r="S505">
        <f t="shared" si="96"/>
        <v>1.5885167464114947E-2</v>
      </c>
      <c r="T505">
        <f t="shared" si="93"/>
        <v>0.23947115384615383</v>
      </c>
      <c r="V505">
        <f t="shared" si="94"/>
        <v>4.9809999999999999</v>
      </c>
      <c r="W505">
        <f t="shared" si="95"/>
        <v>1.5885167464114835</v>
      </c>
    </row>
    <row r="506" spans="1:23" x14ac:dyDescent="0.25">
      <c r="A506" s="2">
        <v>510</v>
      </c>
      <c r="B506" s="2">
        <v>509.56099999999998</v>
      </c>
      <c r="C506" s="2">
        <v>4.9480000000000004</v>
      </c>
      <c r="D506" s="2">
        <v>0.224</v>
      </c>
      <c r="E506" s="2">
        <v>491.40784000000002</v>
      </c>
      <c r="H506" s="54">
        <f t="shared" si="85"/>
        <v>4.9910000000000005</v>
      </c>
      <c r="I506" s="54">
        <f t="shared" si="86"/>
        <v>0.33200000000000002</v>
      </c>
      <c r="K506" s="54">
        <f t="shared" si="87"/>
        <v>0</v>
      </c>
      <c r="L506" s="54">
        <f t="shared" si="88"/>
        <v>0</v>
      </c>
      <c r="M506" t="e">
        <f t="shared" si="89"/>
        <v>#DIV/0!</v>
      </c>
      <c r="N506" t="e">
        <f t="shared" si="90"/>
        <v>#DIV/0!</v>
      </c>
      <c r="P506">
        <f>I506/'Shear box'!$F$8</f>
        <v>1.5885167464114835E-2</v>
      </c>
      <c r="Q506">
        <f t="shared" si="91"/>
        <v>209</v>
      </c>
      <c r="R506">
        <f t="shared" si="92"/>
        <v>205.67999999999998</v>
      </c>
      <c r="S506">
        <f t="shared" si="96"/>
        <v>1.5885167464114947E-2</v>
      </c>
      <c r="T506">
        <f t="shared" si="93"/>
        <v>0.23995192307692309</v>
      </c>
      <c r="V506">
        <f t="shared" si="94"/>
        <v>4.9910000000000005</v>
      </c>
      <c r="W506">
        <f t="shared" si="95"/>
        <v>1.5885167464114835</v>
      </c>
    </row>
    <row r="507" spans="1:23" x14ac:dyDescent="0.25">
      <c r="A507" s="2">
        <v>511</v>
      </c>
      <c r="B507" s="2">
        <v>510.56099999999998</v>
      </c>
      <c r="C507" s="2">
        <v>4.96</v>
      </c>
      <c r="D507" s="2">
        <v>0.224</v>
      </c>
      <c r="E507" s="2">
        <v>491.40784000000002</v>
      </c>
      <c r="H507" s="54">
        <f t="shared" si="85"/>
        <v>5.0030000000000001</v>
      </c>
      <c r="I507" s="54">
        <f t="shared" si="86"/>
        <v>0.33200000000000002</v>
      </c>
      <c r="K507" s="54">
        <f t="shared" si="87"/>
        <v>0</v>
      </c>
      <c r="L507" s="54">
        <f t="shared" si="88"/>
        <v>0</v>
      </c>
      <c r="M507" t="e">
        <f t="shared" si="89"/>
        <v>#DIV/0!</v>
      </c>
      <c r="N507" t="e">
        <f t="shared" si="90"/>
        <v>#DIV/0!</v>
      </c>
      <c r="P507">
        <f>I507/'Shear box'!$F$8</f>
        <v>1.5885167464114835E-2</v>
      </c>
      <c r="Q507">
        <f t="shared" si="91"/>
        <v>209</v>
      </c>
      <c r="R507">
        <f t="shared" si="92"/>
        <v>205.67999999999998</v>
      </c>
      <c r="S507">
        <f t="shared" si="96"/>
        <v>1.5885167464114947E-2</v>
      </c>
      <c r="T507">
        <f t="shared" si="93"/>
        <v>0.24052884615384615</v>
      </c>
      <c r="V507">
        <f t="shared" si="94"/>
        <v>5.0030000000000001</v>
      </c>
      <c r="W507">
        <f t="shared" si="95"/>
        <v>1.5885167464114835</v>
      </c>
    </row>
    <row r="508" spans="1:23" x14ac:dyDescent="0.25">
      <c r="A508" s="2">
        <v>512</v>
      </c>
      <c r="B508" s="2">
        <v>511.56099999999998</v>
      </c>
      <c r="C508" s="2">
        <v>4.9710000000000001</v>
      </c>
      <c r="D508" s="2">
        <v>0.224</v>
      </c>
      <c r="E508" s="2">
        <v>491.40784000000002</v>
      </c>
      <c r="H508" s="54">
        <f t="shared" si="85"/>
        <v>5.0140000000000002</v>
      </c>
      <c r="I508" s="54">
        <f t="shared" si="86"/>
        <v>0.33200000000000002</v>
      </c>
      <c r="K508" s="54">
        <f t="shared" si="87"/>
        <v>0</v>
      </c>
      <c r="L508" s="54">
        <f t="shared" si="88"/>
        <v>0</v>
      </c>
      <c r="M508" t="e">
        <f t="shared" si="89"/>
        <v>#DIV/0!</v>
      </c>
      <c r="N508" t="e">
        <f t="shared" si="90"/>
        <v>#DIV/0!</v>
      </c>
      <c r="P508">
        <f>I508/'Shear box'!$F$8</f>
        <v>1.5885167464114835E-2</v>
      </c>
      <c r="Q508">
        <f t="shared" si="91"/>
        <v>209</v>
      </c>
      <c r="R508">
        <f t="shared" si="92"/>
        <v>205.67999999999998</v>
      </c>
      <c r="S508">
        <f t="shared" si="96"/>
        <v>1.5885167464114947E-2</v>
      </c>
      <c r="T508">
        <f t="shared" si="93"/>
        <v>0.24105769230769231</v>
      </c>
      <c r="V508">
        <f t="shared" si="94"/>
        <v>5.0140000000000002</v>
      </c>
      <c r="W508">
        <f t="shared" si="95"/>
        <v>1.5885167464114835</v>
      </c>
    </row>
    <row r="509" spans="1:23" x14ac:dyDescent="0.25">
      <c r="A509" s="2">
        <v>513</v>
      </c>
      <c r="B509" s="2">
        <v>512.56100000000004</v>
      </c>
      <c r="C509" s="2">
        <v>4.9820000000000002</v>
      </c>
      <c r="D509" s="2">
        <v>0.224</v>
      </c>
      <c r="E509" s="2">
        <v>491.40784000000002</v>
      </c>
      <c r="H509" s="54">
        <f t="shared" ref="H509:H554" si="97">C509-C$2</f>
        <v>5.0250000000000004</v>
      </c>
      <c r="I509" s="54">
        <f t="shared" ref="I509:I554" si="98">D509-$D$2</f>
        <v>0.33200000000000002</v>
      </c>
      <c r="K509" s="54">
        <f t="shared" si="87"/>
        <v>1.0000000000000009E-3</v>
      </c>
      <c r="L509" s="54">
        <f t="shared" si="88"/>
        <v>1.0000000000000009E-3</v>
      </c>
      <c r="M509">
        <f t="shared" si="89"/>
        <v>0.78539816339744828</v>
      </c>
      <c r="N509">
        <f t="shared" si="90"/>
        <v>45</v>
      </c>
      <c r="P509">
        <f>I509/'Shear box'!$F$8</f>
        <v>1.5885167464114835E-2</v>
      </c>
      <c r="Q509">
        <f t="shared" si="91"/>
        <v>209</v>
      </c>
      <c r="R509">
        <f t="shared" si="92"/>
        <v>205.67999999999998</v>
      </c>
      <c r="S509">
        <f t="shared" si="96"/>
        <v>1.5885167464114947E-2</v>
      </c>
      <c r="T509">
        <f t="shared" si="93"/>
        <v>0.24158653846153846</v>
      </c>
      <c r="V509">
        <f t="shared" si="94"/>
        <v>5.0250000000000004</v>
      </c>
      <c r="W509">
        <f t="shared" si="95"/>
        <v>1.5885167464114835</v>
      </c>
    </row>
    <row r="510" spans="1:23" x14ac:dyDescent="0.25">
      <c r="A510" s="2">
        <v>514</v>
      </c>
      <c r="B510" s="2">
        <v>513.56100000000004</v>
      </c>
      <c r="C510" s="2">
        <v>4.9909999999999997</v>
      </c>
      <c r="D510" s="2">
        <v>0.22500000000000001</v>
      </c>
      <c r="E510" s="2">
        <v>491.40784000000002</v>
      </c>
      <c r="H510" s="54">
        <f t="shared" si="97"/>
        <v>5.0339999999999998</v>
      </c>
      <c r="I510" s="54">
        <f t="shared" si="98"/>
        <v>0.33300000000000002</v>
      </c>
      <c r="K510" s="54">
        <f t="shared" si="87"/>
        <v>0</v>
      </c>
      <c r="L510" s="54">
        <f t="shared" si="88"/>
        <v>0</v>
      </c>
      <c r="M510" t="e">
        <f t="shared" si="89"/>
        <v>#DIV/0!</v>
      </c>
      <c r="N510" t="e">
        <f t="shared" si="90"/>
        <v>#DIV/0!</v>
      </c>
      <c r="P510">
        <f>I510/'Shear box'!$F$8</f>
        <v>1.5933014354066986E-2</v>
      </c>
      <c r="Q510">
        <f t="shared" si="91"/>
        <v>209</v>
      </c>
      <c r="R510">
        <f t="shared" si="92"/>
        <v>205.67</v>
      </c>
      <c r="S510">
        <f t="shared" si="96"/>
        <v>1.5933014354067021E-2</v>
      </c>
      <c r="T510">
        <f t="shared" si="93"/>
        <v>0.24201923076923076</v>
      </c>
      <c r="V510">
        <f t="shared" si="94"/>
        <v>5.0339999999999998</v>
      </c>
      <c r="W510">
        <f t="shared" si="95"/>
        <v>1.5933014354066986</v>
      </c>
    </row>
    <row r="511" spans="1:23" x14ac:dyDescent="0.25">
      <c r="A511" s="2">
        <v>515</v>
      </c>
      <c r="B511" s="2">
        <v>514.56100000000004</v>
      </c>
      <c r="C511" s="2">
        <v>5.0039999999999996</v>
      </c>
      <c r="D511" s="2">
        <v>0.22500000000000001</v>
      </c>
      <c r="E511" s="2">
        <v>491.40784000000002</v>
      </c>
      <c r="H511" s="54">
        <f t="shared" si="97"/>
        <v>5.0469999999999997</v>
      </c>
      <c r="I511" s="54">
        <f t="shared" si="98"/>
        <v>0.33300000000000002</v>
      </c>
      <c r="K511" s="54">
        <f t="shared" si="87"/>
        <v>0</v>
      </c>
      <c r="L511" s="54">
        <f t="shared" si="88"/>
        <v>0</v>
      </c>
      <c r="M511" t="e">
        <f t="shared" si="89"/>
        <v>#DIV/0!</v>
      </c>
      <c r="N511" t="e">
        <f t="shared" si="90"/>
        <v>#DIV/0!</v>
      </c>
      <c r="P511">
        <f>I511/'Shear box'!$F$8</f>
        <v>1.5933014354066986E-2</v>
      </c>
      <c r="Q511">
        <f t="shared" si="91"/>
        <v>209</v>
      </c>
      <c r="R511">
        <f t="shared" si="92"/>
        <v>205.67</v>
      </c>
      <c r="S511">
        <f t="shared" si="96"/>
        <v>1.5933014354067021E-2</v>
      </c>
      <c r="T511">
        <f t="shared" si="93"/>
        <v>0.24264423076923075</v>
      </c>
      <c r="V511">
        <f t="shared" si="94"/>
        <v>5.0469999999999997</v>
      </c>
      <c r="W511">
        <f t="shared" si="95"/>
        <v>1.5933014354066986</v>
      </c>
    </row>
    <row r="512" spans="1:23" x14ac:dyDescent="0.25">
      <c r="A512" s="2">
        <v>516</v>
      </c>
      <c r="B512" s="2">
        <v>515.56100000000004</v>
      </c>
      <c r="C512" s="2">
        <v>5.0149999999999997</v>
      </c>
      <c r="D512" s="2">
        <v>0.22500000000000001</v>
      </c>
      <c r="E512" s="2">
        <v>491.40784000000002</v>
      </c>
      <c r="H512" s="54">
        <f t="shared" si="97"/>
        <v>5.0579999999999998</v>
      </c>
      <c r="I512" s="54">
        <f t="shared" si="98"/>
        <v>0.33300000000000002</v>
      </c>
      <c r="K512" s="54">
        <f t="shared" si="87"/>
        <v>1.0000000000000009E-3</v>
      </c>
      <c r="L512" s="54">
        <f t="shared" si="88"/>
        <v>1.0000000000000009E-3</v>
      </c>
      <c r="M512">
        <f t="shared" si="89"/>
        <v>0.78539816339744828</v>
      </c>
      <c r="N512">
        <f t="shared" si="90"/>
        <v>45</v>
      </c>
      <c r="P512">
        <f>I512/'Shear box'!$F$8</f>
        <v>1.5933014354066986E-2</v>
      </c>
      <c r="Q512">
        <f t="shared" si="91"/>
        <v>209</v>
      </c>
      <c r="R512">
        <f t="shared" si="92"/>
        <v>205.67</v>
      </c>
      <c r="S512">
        <f t="shared" si="96"/>
        <v>1.5933014354067021E-2</v>
      </c>
      <c r="T512">
        <f t="shared" si="93"/>
        <v>0.24317307692307691</v>
      </c>
      <c r="V512">
        <f t="shared" si="94"/>
        <v>5.0579999999999998</v>
      </c>
      <c r="W512">
        <f t="shared" si="95"/>
        <v>1.5933014354066986</v>
      </c>
    </row>
    <row r="513" spans="1:23" x14ac:dyDescent="0.25">
      <c r="A513" s="2">
        <v>517</v>
      </c>
      <c r="B513" s="2">
        <v>516.56100000000004</v>
      </c>
      <c r="C513" s="2">
        <v>5.024</v>
      </c>
      <c r="D513" s="2">
        <v>0.22600000000000001</v>
      </c>
      <c r="E513" s="2">
        <v>491.40784000000002</v>
      </c>
      <c r="H513" s="54">
        <f t="shared" si="97"/>
        <v>5.0670000000000002</v>
      </c>
      <c r="I513" s="54">
        <f t="shared" si="98"/>
        <v>0.33400000000000002</v>
      </c>
      <c r="K513" s="54">
        <f t="shared" si="87"/>
        <v>0</v>
      </c>
      <c r="L513" s="54">
        <f t="shared" si="88"/>
        <v>0</v>
      </c>
      <c r="M513" t="e">
        <f t="shared" si="89"/>
        <v>#DIV/0!</v>
      </c>
      <c r="N513" t="e">
        <f t="shared" si="90"/>
        <v>#DIV/0!</v>
      </c>
      <c r="P513">
        <f>I513/'Shear box'!$F$8</f>
        <v>1.5980861244019141E-2</v>
      </c>
      <c r="Q513">
        <f t="shared" si="91"/>
        <v>209</v>
      </c>
      <c r="R513">
        <f t="shared" si="92"/>
        <v>205.66</v>
      </c>
      <c r="S513">
        <f t="shared" si="96"/>
        <v>1.5980861244019207E-2</v>
      </c>
      <c r="T513">
        <f t="shared" si="93"/>
        <v>0.24360576923076924</v>
      </c>
      <c r="V513">
        <f t="shared" si="94"/>
        <v>5.0670000000000002</v>
      </c>
      <c r="W513">
        <f t="shared" si="95"/>
        <v>1.598086124401914</v>
      </c>
    </row>
    <row r="514" spans="1:23" x14ac:dyDescent="0.25">
      <c r="A514" s="2">
        <v>518</v>
      </c>
      <c r="B514" s="2">
        <v>517.56100000000004</v>
      </c>
      <c r="C514" s="2">
        <v>5.0350000000000001</v>
      </c>
      <c r="D514" s="2">
        <v>0.22600000000000001</v>
      </c>
      <c r="E514" s="2">
        <v>491.40784000000002</v>
      </c>
      <c r="H514" s="54">
        <f t="shared" si="97"/>
        <v>5.0780000000000003</v>
      </c>
      <c r="I514" s="54">
        <f t="shared" si="98"/>
        <v>0.33400000000000002</v>
      </c>
      <c r="K514" s="54">
        <f t="shared" si="87"/>
        <v>0</v>
      </c>
      <c r="L514" s="54">
        <f t="shared" si="88"/>
        <v>0</v>
      </c>
      <c r="M514" t="e">
        <f t="shared" si="89"/>
        <v>#DIV/0!</v>
      </c>
      <c r="N514" t="e">
        <f t="shared" si="90"/>
        <v>#DIV/0!</v>
      </c>
      <c r="P514">
        <f>I514/'Shear box'!$F$8</f>
        <v>1.5980861244019141E-2</v>
      </c>
      <c r="Q514">
        <f t="shared" si="91"/>
        <v>209</v>
      </c>
      <c r="R514">
        <f t="shared" si="92"/>
        <v>205.66</v>
      </c>
      <c r="S514">
        <f t="shared" si="96"/>
        <v>1.5980861244019207E-2</v>
      </c>
      <c r="T514">
        <f t="shared" si="93"/>
        <v>0.24413461538461539</v>
      </c>
      <c r="V514">
        <f t="shared" si="94"/>
        <v>5.0780000000000003</v>
      </c>
      <c r="W514">
        <f t="shared" si="95"/>
        <v>1.598086124401914</v>
      </c>
    </row>
    <row r="515" spans="1:23" x14ac:dyDescent="0.25">
      <c r="A515" s="2">
        <v>519</v>
      </c>
      <c r="B515" s="2">
        <v>518.56100000000004</v>
      </c>
      <c r="C515" s="2">
        <v>5.0449999999999999</v>
      </c>
      <c r="D515" s="2">
        <v>0.22600000000000001</v>
      </c>
      <c r="E515" s="2">
        <v>493.00331999999997</v>
      </c>
      <c r="H515" s="54">
        <f t="shared" si="97"/>
        <v>5.0880000000000001</v>
      </c>
      <c r="I515" s="54">
        <f t="shared" si="98"/>
        <v>0.33400000000000002</v>
      </c>
      <c r="K515" s="54">
        <f t="shared" ref="K515:K554" si="99">I516-I515</f>
        <v>0</v>
      </c>
      <c r="L515" s="54">
        <f t="shared" ref="L515:L554" si="100">I516-I515</f>
        <v>0</v>
      </c>
      <c r="M515" t="e">
        <f t="shared" ref="M515:M554" si="101">ATAN(K515/L515)</f>
        <v>#DIV/0!</v>
      </c>
      <c r="N515" t="e">
        <f t="shared" ref="N515:N554" si="102">M515/PI()*180</f>
        <v>#DIV/0!</v>
      </c>
      <c r="P515">
        <f>I515/'Shear box'!$F$8</f>
        <v>1.5980861244019141E-2</v>
      </c>
      <c r="Q515">
        <f t="shared" ref="Q515:Q554" si="103">(100*100*20.9)/1000</f>
        <v>209</v>
      </c>
      <c r="R515">
        <f t="shared" ref="R515:R554" si="104">(100*100*(20.9-I515))/1000</f>
        <v>205.66</v>
      </c>
      <c r="S515">
        <f t="shared" si="96"/>
        <v>1.5980861244019207E-2</v>
      </c>
      <c r="T515">
        <f t="shared" ref="T515:T554" si="105">H515/20.8</f>
        <v>0.24461538461538462</v>
      </c>
      <c r="V515">
        <f t="shared" ref="V515:V554" si="106">H515/100*100</f>
        <v>5.0880000000000001</v>
      </c>
      <c r="W515">
        <f t="shared" ref="W515:W554" si="107">(I515)/20.9*100</f>
        <v>1.598086124401914</v>
      </c>
    </row>
    <row r="516" spans="1:23" x14ac:dyDescent="0.25">
      <c r="A516" s="2">
        <v>520</v>
      </c>
      <c r="B516" s="2">
        <v>519.56100000000004</v>
      </c>
      <c r="C516" s="2">
        <v>5.0549999999999997</v>
      </c>
      <c r="D516" s="2">
        <v>0.22600000000000001</v>
      </c>
      <c r="E516" s="2">
        <v>493.00331999999997</v>
      </c>
      <c r="H516" s="54">
        <f t="shared" si="97"/>
        <v>5.0979999999999999</v>
      </c>
      <c r="I516" s="54">
        <f t="shared" si="98"/>
        <v>0.33400000000000002</v>
      </c>
      <c r="K516" s="54">
        <f t="shared" si="99"/>
        <v>0</v>
      </c>
      <c r="L516" s="54">
        <f t="shared" si="100"/>
        <v>0</v>
      </c>
      <c r="M516" t="e">
        <f t="shared" si="101"/>
        <v>#DIV/0!</v>
      </c>
      <c r="N516" t="e">
        <f t="shared" si="102"/>
        <v>#DIV/0!</v>
      </c>
      <c r="P516">
        <f>I516/'Shear box'!$F$8</f>
        <v>1.5980861244019141E-2</v>
      </c>
      <c r="Q516">
        <f t="shared" si="103"/>
        <v>209</v>
      </c>
      <c r="R516">
        <f t="shared" si="104"/>
        <v>205.66</v>
      </c>
      <c r="S516">
        <f t="shared" si="96"/>
        <v>1.5980861244019207E-2</v>
      </c>
      <c r="T516">
        <f t="shared" si="105"/>
        <v>0.24509615384615382</v>
      </c>
      <c r="V516">
        <f t="shared" si="106"/>
        <v>5.0979999999999999</v>
      </c>
      <c r="W516">
        <f t="shared" si="107"/>
        <v>1.598086124401914</v>
      </c>
    </row>
    <row r="517" spans="1:23" x14ac:dyDescent="0.25">
      <c r="A517" s="2">
        <v>521</v>
      </c>
      <c r="B517" s="2">
        <v>520.56100000000004</v>
      </c>
      <c r="C517" s="2">
        <v>5.0650000000000004</v>
      </c>
      <c r="D517" s="2">
        <v>0.22600000000000001</v>
      </c>
      <c r="E517" s="2">
        <v>493.00331999999997</v>
      </c>
      <c r="H517" s="54">
        <f t="shared" si="97"/>
        <v>5.1080000000000005</v>
      </c>
      <c r="I517" s="54">
        <f t="shared" si="98"/>
        <v>0.33400000000000002</v>
      </c>
      <c r="K517" s="54">
        <f t="shared" si="99"/>
        <v>0</v>
      </c>
      <c r="L517" s="54">
        <f t="shared" si="100"/>
        <v>0</v>
      </c>
      <c r="M517" t="e">
        <f t="shared" si="101"/>
        <v>#DIV/0!</v>
      </c>
      <c r="N517" t="e">
        <f t="shared" si="102"/>
        <v>#DIV/0!</v>
      </c>
      <c r="P517">
        <f>I517/'Shear box'!$F$8</f>
        <v>1.5980861244019141E-2</v>
      </c>
      <c r="Q517">
        <f t="shared" si="103"/>
        <v>209</v>
      </c>
      <c r="R517">
        <f t="shared" si="104"/>
        <v>205.66</v>
      </c>
      <c r="S517">
        <f t="shared" si="96"/>
        <v>1.5980861244019207E-2</v>
      </c>
      <c r="T517">
        <f t="shared" si="105"/>
        <v>0.24557692307692308</v>
      </c>
      <c r="V517">
        <f t="shared" si="106"/>
        <v>5.1080000000000005</v>
      </c>
      <c r="W517">
        <f t="shared" si="107"/>
        <v>1.598086124401914</v>
      </c>
    </row>
    <row r="518" spans="1:23" x14ac:dyDescent="0.25">
      <c r="A518" s="2">
        <v>522</v>
      </c>
      <c r="B518" s="2">
        <v>521.56100000000004</v>
      </c>
      <c r="C518" s="2">
        <v>5.0780000000000003</v>
      </c>
      <c r="D518" s="2">
        <v>0.22600000000000001</v>
      </c>
      <c r="E518" s="2">
        <v>493.00331999999997</v>
      </c>
      <c r="H518" s="54">
        <f t="shared" si="97"/>
        <v>5.1210000000000004</v>
      </c>
      <c r="I518" s="54">
        <f t="shared" si="98"/>
        <v>0.33400000000000002</v>
      </c>
      <c r="K518" s="54">
        <f t="shared" si="99"/>
        <v>0</v>
      </c>
      <c r="L518" s="54">
        <f t="shared" si="100"/>
        <v>0</v>
      </c>
      <c r="M518" t="e">
        <f t="shared" si="101"/>
        <v>#DIV/0!</v>
      </c>
      <c r="N518" t="e">
        <f t="shared" si="102"/>
        <v>#DIV/0!</v>
      </c>
      <c r="P518">
        <f>I518/'Shear box'!$F$8</f>
        <v>1.5980861244019141E-2</v>
      </c>
      <c r="Q518">
        <f t="shared" si="103"/>
        <v>209</v>
      </c>
      <c r="R518">
        <f t="shared" si="104"/>
        <v>205.66</v>
      </c>
      <c r="S518">
        <f t="shared" si="96"/>
        <v>1.5980861244019207E-2</v>
      </c>
      <c r="T518">
        <f t="shared" si="105"/>
        <v>0.2462019230769231</v>
      </c>
      <c r="V518">
        <f t="shared" si="106"/>
        <v>5.1210000000000004</v>
      </c>
      <c r="W518">
        <f t="shared" si="107"/>
        <v>1.598086124401914</v>
      </c>
    </row>
    <row r="519" spans="1:23" x14ac:dyDescent="0.25">
      <c r="A519" s="2">
        <v>523</v>
      </c>
      <c r="B519" s="2">
        <v>522.56100000000004</v>
      </c>
      <c r="C519" s="2">
        <v>5.0880000000000001</v>
      </c>
      <c r="D519" s="2">
        <v>0.22600000000000001</v>
      </c>
      <c r="E519" s="2">
        <v>493.00331999999997</v>
      </c>
      <c r="H519" s="54">
        <f t="shared" si="97"/>
        <v>5.1310000000000002</v>
      </c>
      <c r="I519" s="54">
        <f t="shared" si="98"/>
        <v>0.33400000000000002</v>
      </c>
      <c r="K519" s="54">
        <f t="shared" si="99"/>
        <v>0</v>
      </c>
      <c r="L519" s="54">
        <f t="shared" si="100"/>
        <v>0</v>
      </c>
      <c r="M519" t="e">
        <f t="shared" si="101"/>
        <v>#DIV/0!</v>
      </c>
      <c r="N519" t="e">
        <f t="shared" si="102"/>
        <v>#DIV/0!</v>
      </c>
      <c r="P519">
        <f>I519/'Shear box'!$F$8</f>
        <v>1.5980861244019141E-2</v>
      </c>
      <c r="Q519">
        <f t="shared" si="103"/>
        <v>209</v>
      </c>
      <c r="R519">
        <f t="shared" si="104"/>
        <v>205.66</v>
      </c>
      <c r="S519">
        <f t="shared" si="96"/>
        <v>1.5980861244019207E-2</v>
      </c>
      <c r="T519">
        <f t="shared" si="105"/>
        <v>0.2466826923076923</v>
      </c>
      <c r="V519">
        <f t="shared" si="106"/>
        <v>5.1310000000000002</v>
      </c>
      <c r="W519">
        <f t="shared" si="107"/>
        <v>1.598086124401914</v>
      </c>
    </row>
    <row r="520" spans="1:23" x14ac:dyDescent="0.25">
      <c r="A520" s="2">
        <v>524</v>
      </c>
      <c r="B520" s="2">
        <v>523.56100000000004</v>
      </c>
      <c r="C520" s="2">
        <v>5.0979999999999999</v>
      </c>
      <c r="D520" s="2">
        <v>0.22600000000000001</v>
      </c>
      <c r="E520" s="2">
        <v>493.00331999999997</v>
      </c>
      <c r="H520" s="54">
        <f t="shared" si="97"/>
        <v>5.141</v>
      </c>
      <c r="I520" s="54">
        <f t="shared" si="98"/>
        <v>0.33400000000000002</v>
      </c>
      <c r="K520" s="54">
        <f t="shared" si="99"/>
        <v>1.0000000000000009E-3</v>
      </c>
      <c r="L520" s="54">
        <f t="shared" si="100"/>
        <v>1.0000000000000009E-3</v>
      </c>
      <c r="M520">
        <f t="shared" si="101"/>
        <v>0.78539816339744828</v>
      </c>
      <c r="N520">
        <f t="shared" si="102"/>
        <v>45</v>
      </c>
      <c r="P520">
        <f>I520/'Shear box'!$F$8</f>
        <v>1.5980861244019141E-2</v>
      </c>
      <c r="Q520">
        <f t="shared" si="103"/>
        <v>209</v>
      </c>
      <c r="R520">
        <f t="shared" si="104"/>
        <v>205.66</v>
      </c>
      <c r="S520">
        <f t="shared" si="96"/>
        <v>1.5980861244019207E-2</v>
      </c>
      <c r="T520">
        <f t="shared" si="105"/>
        <v>0.24716346153846153</v>
      </c>
      <c r="V520">
        <f t="shared" si="106"/>
        <v>5.141</v>
      </c>
      <c r="W520">
        <f t="shared" si="107"/>
        <v>1.598086124401914</v>
      </c>
    </row>
    <row r="521" spans="1:23" x14ac:dyDescent="0.25">
      <c r="A521" s="2">
        <v>525</v>
      </c>
      <c r="B521" s="2">
        <v>524.56100000000004</v>
      </c>
      <c r="C521" s="2">
        <v>5.1100000000000003</v>
      </c>
      <c r="D521" s="2">
        <v>0.22700000000000001</v>
      </c>
      <c r="E521" s="2">
        <v>493.00331999999997</v>
      </c>
      <c r="H521" s="54">
        <f t="shared" si="97"/>
        <v>5.1530000000000005</v>
      </c>
      <c r="I521" s="54">
        <f t="shared" si="98"/>
        <v>0.33500000000000002</v>
      </c>
      <c r="K521" s="54">
        <f t="shared" si="99"/>
        <v>0</v>
      </c>
      <c r="L521" s="54">
        <f t="shared" si="100"/>
        <v>0</v>
      </c>
      <c r="M521" t="e">
        <f t="shared" si="101"/>
        <v>#DIV/0!</v>
      </c>
      <c r="N521" t="e">
        <f t="shared" si="102"/>
        <v>#DIV/0!</v>
      </c>
      <c r="P521">
        <f>I521/'Shear box'!$F$8</f>
        <v>1.6028708133971295E-2</v>
      </c>
      <c r="Q521">
        <f t="shared" si="103"/>
        <v>209</v>
      </c>
      <c r="R521">
        <f t="shared" si="104"/>
        <v>205.64999999999998</v>
      </c>
      <c r="S521">
        <f t="shared" si="96"/>
        <v>1.6028708133971392E-2</v>
      </c>
      <c r="T521">
        <f t="shared" si="105"/>
        <v>0.24774038461538464</v>
      </c>
      <c r="V521">
        <f t="shared" si="106"/>
        <v>5.1530000000000005</v>
      </c>
      <c r="W521">
        <f t="shared" si="107"/>
        <v>1.6028708133971294</v>
      </c>
    </row>
    <row r="522" spans="1:23" x14ac:dyDescent="0.25">
      <c r="A522" s="2">
        <v>526</v>
      </c>
      <c r="B522" s="2">
        <v>525.56100000000004</v>
      </c>
      <c r="C522" s="2">
        <v>5.12</v>
      </c>
      <c r="D522" s="2">
        <v>0.22700000000000001</v>
      </c>
      <c r="E522" s="2">
        <v>493.00331999999997</v>
      </c>
      <c r="H522" s="54">
        <f t="shared" si="97"/>
        <v>5.1630000000000003</v>
      </c>
      <c r="I522" s="54">
        <f t="shared" si="98"/>
        <v>0.33500000000000002</v>
      </c>
      <c r="K522" s="54">
        <f t="shared" si="99"/>
        <v>0</v>
      </c>
      <c r="L522" s="54">
        <f t="shared" si="100"/>
        <v>0</v>
      </c>
      <c r="M522" t="e">
        <f t="shared" si="101"/>
        <v>#DIV/0!</v>
      </c>
      <c r="N522" t="e">
        <f t="shared" si="102"/>
        <v>#DIV/0!</v>
      </c>
      <c r="P522">
        <f>I522/'Shear box'!$F$8</f>
        <v>1.6028708133971295E-2</v>
      </c>
      <c r="Q522">
        <f t="shared" si="103"/>
        <v>209</v>
      </c>
      <c r="R522">
        <f t="shared" si="104"/>
        <v>205.64999999999998</v>
      </c>
      <c r="S522">
        <f t="shared" si="96"/>
        <v>1.6028708133971392E-2</v>
      </c>
      <c r="T522">
        <f t="shared" si="105"/>
        <v>0.24822115384615384</v>
      </c>
      <c r="V522">
        <f t="shared" si="106"/>
        <v>5.1630000000000003</v>
      </c>
      <c r="W522">
        <f t="shared" si="107"/>
        <v>1.6028708133971294</v>
      </c>
    </row>
    <row r="523" spans="1:23" x14ac:dyDescent="0.25">
      <c r="A523" s="2">
        <v>527</v>
      </c>
      <c r="B523" s="2">
        <v>526.56100000000004</v>
      </c>
      <c r="C523" s="2">
        <v>5.13</v>
      </c>
      <c r="D523" s="2">
        <v>0.22700000000000001</v>
      </c>
      <c r="E523" s="2">
        <v>493.00331999999997</v>
      </c>
      <c r="H523" s="54">
        <f t="shared" si="97"/>
        <v>5.173</v>
      </c>
      <c r="I523" s="54">
        <f t="shared" si="98"/>
        <v>0.33500000000000002</v>
      </c>
      <c r="K523" s="54">
        <f t="shared" si="99"/>
        <v>0</v>
      </c>
      <c r="L523" s="54">
        <f t="shared" si="100"/>
        <v>0</v>
      </c>
      <c r="M523" t="e">
        <f t="shared" si="101"/>
        <v>#DIV/0!</v>
      </c>
      <c r="N523" t="e">
        <f t="shared" si="102"/>
        <v>#DIV/0!</v>
      </c>
      <c r="P523">
        <f>I523/'Shear box'!$F$8</f>
        <v>1.6028708133971295E-2</v>
      </c>
      <c r="Q523">
        <f t="shared" si="103"/>
        <v>209</v>
      </c>
      <c r="R523">
        <f t="shared" si="104"/>
        <v>205.64999999999998</v>
      </c>
      <c r="S523">
        <f t="shared" si="96"/>
        <v>1.6028708133971392E-2</v>
      </c>
      <c r="T523">
        <f t="shared" si="105"/>
        <v>0.24870192307692307</v>
      </c>
      <c r="V523">
        <f t="shared" si="106"/>
        <v>5.173</v>
      </c>
      <c r="W523">
        <f t="shared" si="107"/>
        <v>1.6028708133971294</v>
      </c>
    </row>
    <row r="524" spans="1:23" x14ac:dyDescent="0.25">
      <c r="A524" s="2">
        <v>528</v>
      </c>
      <c r="B524" s="2">
        <v>527.56100000000004</v>
      </c>
      <c r="C524" s="2">
        <v>5.1420000000000003</v>
      </c>
      <c r="D524" s="2">
        <v>0.22700000000000001</v>
      </c>
      <c r="E524" s="2">
        <v>493.00331999999997</v>
      </c>
      <c r="H524" s="54">
        <f t="shared" si="97"/>
        <v>5.1850000000000005</v>
      </c>
      <c r="I524" s="54">
        <f t="shared" si="98"/>
        <v>0.33500000000000002</v>
      </c>
      <c r="K524" s="54">
        <f t="shared" si="99"/>
        <v>1.0000000000000009E-3</v>
      </c>
      <c r="L524" s="54">
        <f t="shared" si="100"/>
        <v>1.0000000000000009E-3</v>
      </c>
      <c r="M524">
        <f t="shared" si="101"/>
        <v>0.78539816339744828</v>
      </c>
      <c r="N524">
        <f t="shared" si="102"/>
        <v>45</v>
      </c>
      <c r="P524">
        <f>I524/'Shear box'!$F$8</f>
        <v>1.6028708133971295E-2</v>
      </c>
      <c r="Q524">
        <f t="shared" si="103"/>
        <v>209</v>
      </c>
      <c r="R524">
        <f t="shared" si="104"/>
        <v>205.64999999999998</v>
      </c>
      <c r="S524">
        <f t="shared" si="96"/>
        <v>1.6028708133971392E-2</v>
      </c>
      <c r="T524">
        <f t="shared" si="105"/>
        <v>0.24927884615384616</v>
      </c>
      <c r="V524">
        <f t="shared" si="106"/>
        <v>5.1850000000000005</v>
      </c>
      <c r="W524">
        <f t="shared" si="107"/>
        <v>1.6028708133971294</v>
      </c>
    </row>
    <row r="525" spans="1:23" x14ac:dyDescent="0.25">
      <c r="A525" s="2">
        <v>529</v>
      </c>
      <c r="B525" s="2">
        <v>528.56100000000004</v>
      </c>
      <c r="C525" s="2">
        <v>5.1520000000000001</v>
      </c>
      <c r="D525" s="2">
        <v>0.22800000000000001</v>
      </c>
      <c r="E525" s="2">
        <v>493.00331999999997</v>
      </c>
      <c r="H525" s="54">
        <f t="shared" si="97"/>
        <v>5.1950000000000003</v>
      </c>
      <c r="I525" s="54">
        <f t="shared" si="98"/>
        <v>0.33600000000000002</v>
      </c>
      <c r="K525" s="54">
        <f t="shared" si="99"/>
        <v>0</v>
      </c>
      <c r="L525" s="54">
        <f t="shared" si="100"/>
        <v>0</v>
      </c>
      <c r="M525" t="e">
        <f t="shared" si="101"/>
        <v>#DIV/0!</v>
      </c>
      <c r="N525" t="e">
        <f t="shared" si="102"/>
        <v>#DIV/0!</v>
      </c>
      <c r="P525">
        <f>I525/'Shear box'!$F$8</f>
        <v>1.6076555023923446E-2</v>
      </c>
      <c r="Q525">
        <f t="shared" si="103"/>
        <v>209</v>
      </c>
      <c r="R525">
        <f t="shared" si="104"/>
        <v>205.64</v>
      </c>
      <c r="S525">
        <f t="shared" si="96"/>
        <v>1.6076555023923467E-2</v>
      </c>
      <c r="T525">
        <f t="shared" si="105"/>
        <v>0.24975961538461539</v>
      </c>
      <c r="V525">
        <f t="shared" si="106"/>
        <v>5.1950000000000003</v>
      </c>
      <c r="W525">
        <f t="shared" si="107"/>
        <v>1.6076555023923447</v>
      </c>
    </row>
    <row r="526" spans="1:23" x14ac:dyDescent="0.25">
      <c r="A526" s="2">
        <v>530</v>
      </c>
      <c r="B526" s="2">
        <v>529.56100000000004</v>
      </c>
      <c r="C526" s="2">
        <v>5.1609999999999996</v>
      </c>
      <c r="D526" s="2">
        <v>0.22800000000000001</v>
      </c>
      <c r="E526" s="2">
        <v>493.00331999999997</v>
      </c>
      <c r="H526" s="54">
        <f t="shared" si="97"/>
        <v>5.2039999999999997</v>
      </c>
      <c r="I526" s="54">
        <f t="shared" si="98"/>
        <v>0.33600000000000002</v>
      </c>
      <c r="K526" s="54">
        <f t="shared" si="99"/>
        <v>0</v>
      </c>
      <c r="L526" s="54">
        <f t="shared" si="100"/>
        <v>0</v>
      </c>
      <c r="M526" t="e">
        <f t="shared" si="101"/>
        <v>#DIV/0!</v>
      </c>
      <c r="N526" t="e">
        <f t="shared" si="102"/>
        <v>#DIV/0!</v>
      </c>
      <c r="P526">
        <f>I526/'Shear box'!$F$8</f>
        <v>1.6076555023923446E-2</v>
      </c>
      <c r="Q526">
        <f t="shared" si="103"/>
        <v>209</v>
      </c>
      <c r="R526">
        <f t="shared" si="104"/>
        <v>205.64</v>
      </c>
      <c r="S526">
        <f t="shared" si="96"/>
        <v>1.6076555023923467E-2</v>
      </c>
      <c r="T526">
        <f t="shared" si="105"/>
        <v>0.25019230769230766</v>
      </c>
      <c r="V526">
        <f t="shared" si="106"/>
        <v>5.2039999999999997</v>
      </c>
      <c r="W526">
        <f t="shared" si="107"/>
        <v>1.6076555023923447</v>
      </c>
    </row>
    <row r="527" spans="1:23" x14ac:dyDescent="0.25">
      <c r="A527" s="2">
        <v>531</v>
      </c>
      <c r="B527" s="2">
        <v>530.56100000000004</v>
      </c>
      <c r="C527" s="2">
        <v>5.1719999999999997</v>
      </c>
      <c r="D527" s="2">
        <v>0.22800000000000001</v>
      </c>
      <c r="E527" s="2">
        <v>493.00331999999997</v>
      </c>
      <c r="H527" s="54">
        <f t="shared" si="97"/>
        <v>5.2149999999999999</v>
      </c>
      <c r="I527" s="54">
        <f t="shared" si="98"/>
        <v>0.33600000000000002</v>
      </c>
      <c r="K527" s="54">
        <f t="shared" si="99"/>
        <v>0</v>
      </c>
      <c r="L527" s="54">
        <f t="shared" si="100"/>
        <v>0</v>
      </c>
      <c r="M527" t="e">
        <f t="shared" si="101"/>
        <v>#DIV/0!</v>
      </c>
      <c r="N527" t="e">
        <f t="shared" si="102"/>
        <v>#DIV/0!</v>
      </c>
      <c r="P527">
        <f>I527/'Shear box'!$F$8</f>
        <v>1.6076555023923446E-2</v>
      </c>
      <c r="Q527">
        <f t="shared" si="103"/>
        <v>209</v>
      </c>
      <c r="R527">
        <f t="shared" si="104"/>
        <v>205.64</v>
      </c>
      <c r="S527">
        <f t="shared" si="96"/>
        <v>1.6076555023923467E-2</v>
      </c>
      <c r="T527">
        <f t="shared" si="105"/>
        <v>0.25072115384615384</v>
      </c>
      <c r="V527">
        <f t="shared" si="106"/>
        <v>5.2149999999999999</v>
      </c>
      <c r="W527">
        <f t="shared" si="107"/>
        <v>1.6076555023923447</v>
      </c>
    </row>
    <row r="528" spans="1:23" x14ac:dyDescent="0.25">
      <c r="A528" s="2">
        <v>532</v>
      </c>
      <c r="B528" s="2">
        <v>531.56100000000004</v>
      </c>
      <c r="C528" s="2">
        <v>5.1840000000000002</v>
      </c>
      <c r="D528" s="2">
        <v>0.22800000000000001</v>
      </c>
      <c r="E528" s="2">
        <v>493.00331999999997</v>
      </c>
      <c r="H528" s="54">
        <f t="shared" si="97"/>
        <v>5.2270000000000003</v>
      </c>
      <c r="I528" s="54">
        <f t="shared" si="98"/>
        <v>0.33600000000000002</v>
      </c>
      <c r="K528" s="54">
        <f t="shared" si="99"/>
        <v>0</v>
      </c>
      <c r="L528" s="54">
        <f t="shared" si="100"/>
        <v>0</v>
      </c>
      <c r="M528" t="e">
        <f t="shared" si="101"/>
        <v>#DIV/0!</v>
      </c>
      <c r="N528" t="e">
        <f t="shared" si="102"/>
        <v>#DIV/0!</v>
      </c>
      <c r="P528">
        <f>I528/'Shear box'!$F$8</f>
        <v>1.6076555023923446E-2</v>
      </c>
      <c r="Q528">
        <f t="shared" si="103"/>
        <v>209</v>
      </c>
      <c r="R528">
        <f t="shared" si="104"/>
        <v>205.64</v>
      </c>
      <c r="S528">
        <f t="shared" si="96"/>
        <v>1.6076555023923467E-2</v>
      </c>
      <c r="T528">
        <f t="shared" si="105"/>
        <v>0.25129807692307693</v>
      </c>
      <c r="V528">
        <f t="shared" si="106"/>
        <v>5.2270000000000003</v>
      </c>
      <c r="W528">
        <f t="shared" si="107"/>
        <v>1.6076555023923447</v>
      </c>
    </row>
    <row r="529" spans="1:23" x14ac:dyDescent="0.25">
      <c r="A529" s="2">
        <v>533</v>
      </c>
      <c r="B529" s="2">
        <v>532.56100000000004</v>
      </c>
      <c r="C529" s="2">
        <v>5.1929999999999996</v>
      </c>
      <c r="D529" s="2">
        <v>0.22800000000000001</v>
      </c>
      <c r="E529" s="2">
        <v>493.00331999999997</v>
      </c>
      <c r="H529" s="54">
        <f t="shared" si="97"/>
        <v>5.2359999999999998</v>
      </c>
      <c r="I529" s="54">
        <f t="shared" si="98"/>
        <v>0.33600000000000002</v>
      </c>
      <c r="K529" s="54">
        <f t="shared" si="99"/>
        <v>0</v>
      </c>
      <c r="L529" s="54">
        <f t="shared" si="100"/>
        <v>0</v>
      </c>
      <c r="M529" t="e">
        <f t="shared" si="101"/>
        <v>#DIV/0!</v>
      </c>
      <c r="N529" t="e">
        <f t="shared" si="102"/>
        <v>#DIV/0!</v>
      </c>
      <c r="P529">
        <f>I529/'Shear box'!$F$8</f>
        <v>1.6076555023923446E-2</v>
      </c>
      <c r="Q529">
        <f t="shared" si="103"/>
        <v>209</v>
      </c>
      <c r="R529">
        <f t="shared" si="104"/>
        <v>205.64</v>
      </c>
      <c r="S529">
        <f t="shared" si="96"/>
        <v>1.6076555023923467E-2</v>
      </c>
      <c r="T529">
        <f t="shared" si="105"/>
        <v>0.2517307692307692</v>
      </c>
      <c r="V529">
        <f t="shared" si="106"/>
        <v>5.2359999999999998</v>
      </c>
      <c r="W529">
        <f t="shared" si="107"/>
        <v>1.6076555023923447</v>
      </c>
    </row>
    <row r="530" spans="1:23" x14ac:dyDescent="0.25">
      <c r="A530" s="2">
        <v>534</v>
      </c>
      <c r="B530" s="2">
        <v>533.56100000000004</v>
      </c>
      <c r="C530" s="2">
        <v>5.2050000000000001</v>
      </c>
      <c r="D530" s="2">
        <v>0.22800000000000001</v>
      </c>
      <c r="E530" s="2">
        <v>493.00331999999997</v>
      </c>
      <c r="H530" s="54">
        <f t="shared" si="97"/>
        <v>5.2480000000000002</v>
      </c>
      <c r="I530" s="54">
        <f t="shared" si="98"/>
        <v>0.33600000000000002</v>
      </c>
      <c r="K530" s="54">
        <f t="shared" si="99"/>
        <v>0</v>
      </c>
      <c r="L530" s="54">
        <f t="shared" si="100"/>
        <v>0</v>
      </c>
      <c r="M530" t="e">
        <f t="shared" si="101"/>
        <v>#DIV/0!</v>
      </c>
      <c r="N530" t="e">
        <f t="shared" si="102"/>
        <v>#DIV/0!</v>
      </c>
      <c r="P530">
        <f>I530/'Shear box'!$F$8</f>
        <v>1.6076555023923446E-2</v>
      </c>
      <c r="Q530">
        <f t="shared" si="103"/>
        <v>209</v>
      </c>
      <c r="R530">
        <f t="shared" si="104"/>
        <v>205.64</v>
      </c>
      <c r="S530">
        <f t="shared" si="96"/>
        <v>1.6076555023923467E-2</v>
      </c>
      <c r="T530">
        <f t="shared" si="105"/>
        <v>0.25230769230769229</v>
      </c>
      <c r="V530">
        <f t="shared" si="106"/>
        <v>5.2480000000000002</v>
      </c>
      <c r="W530">
        <f t="shared" si="107"/>
        <v>1.6076555023923447</v>
      </c>
    </row>
    <row r="531" spans="1:23" x14ac:dyDescent="0.25">
      <c r="A531" s="2">
        <v>535</v>
      </c>
      <c r="B531" s="2">
        <v>534.56100000000004</v>
      </c>
      <c r="C531" s="2">
        <v>5.2140000000000004</v>
      </c>
      <c r="D531" s="2">
        <v>0.22800000000000001</v>
      </c>
      <c r="E531" s="2">
        <v>493.00331999999997</v>
      </c>
      <c r="H531" s="54">
        <f t="shared" si="97"/>
        <v>5.2570000000000006</v>
      </c>
      <c r="I531" s="54">
        <f t="shared" si="98"/>
        <v>0.33600000000000002</v>
      </c>
      <c r="K531" s="54">
        <f t="shared" si="99"/>
        <v>1.0000000000000009E-3</v>
      </c>
      <c r="L531" s="54">
        <f t="shared" si="100"/>
        <v>1.0000000000000009E-3</v>
      </c>
      <c r="M531">
        <f t="shared" si="101"/>
        <v>0.78539816339744828</v>
      </c>
      <c r="N531">
        <f t="shared" si="102"/>
        <v>45</v>
      </c>
      <c r="P531">
        <f>I531/'Shear box'!$F$8</f>
        <v>1.6076555023923446E-2</v>
      </c>
      <c r="Q531">
        <f t="shared" si="103"/>
        <v>209</v>
      </c>
      <c r="R531">
        <f t="shared" si="104"/>
        <v>205.64</v>
      </c>
      <c r="S531">
        <f t="shared" ref="S531:S554" si="108">(1-R531/Q531)</f>
        <v>1.6076555023923467E-2</v>
      </c>
      <c r="T531">
        <f t="shared" si="105"/>
        <v>0.25274038461538462</v>
      </c>
      <c r="V531">
        <f t="shared" si="106"/>
        <v>5.2570000000000006</v>
      </c>
      <c r="W531">
        <f t="shared" si="107"/>
        <v>1.6076555023923447</v>
      </c>
    </row>
    <row r="532" spans="1:23" x14ac:dyDescent="0.25">
      <c r="A532" s="2">
        <v>536</v>
      </c>
      <c r="B532" s="2">
        <v>535.56100000000004</v>
      </c>
      <c r="C532" s="2">
        <v>5.226</v>
      </c>
      <c r="D532" s="2">
        <v>0.22900000000000001</v>
      </c>
      <c r="E532" s="2">
        <v>493.00331999999997</v>
      </c>
      <c r="H532" s="54">
        <f t="shared" si="97"/>
        <v>5.2690000000000001</v>
      </c>
      <c r="I532" s="54">
        <f t="shared" si="98"/>
        <v>0.33700000000000002</v>
      </c>
      <c r="K532" s="54">
        <f t="shared" si="99"/>
        <v>0</v>
      </c>
      <c r="L532" s="54">
        <f t="shared" si="100"/>
        <v>0</v>
      </c>
      <c r="M532" t="e">
        <f t="shared" si="101"/>
        <v>#DIV/0!</v>
      </c>
      <c r="N532" t="e">
        <f t="shared" si="102"/>
        <v>#DIV/0!</v>
      </c>
      <c r="P532">
        <f>I532/'Shear box'!$F$8</f>
        <v>1.61244019138756E-2</v>
      </c>
      <c r="Q532">
        <f t="shared" si="103"/>
        <v>209</v>
      </c>
      <c r="R532">
        <f t="shared" si="104"/>
        <v>205.63</v>
      </c>
      <c r="S532">
        <f t="shared" si="108"/>
        <v>1.6124401913875652E-2</v>
      </c>
      <c r="T532">
        <f t="shared" si="105"/>
        <v>0.2533173076923077</v>
      </c>
      <c r="V532">
        <f t="shared" si="106"/>
        <v>5.2690000000000001</v>
      </c>
      <c r="W532">
        <f t="shared" si="107"/>
        <v>1.6124401913875601</v>
      </c>
    </row>
    <row r="533" spans="1:23" x14ac:dyDescent="0.25">
      <c r="A533" s="2">
        <v>537</v>
      </c>
      <c r="B533" s="2">
        <v>536.56100000000004</v>
      </c>
      <c r="C533" s="2">
        <v>5.2350000000000003</v>
      </c>
      <c r="D533" s="2">
        <v>0.22900000000000001</v>
      </c>
      <c r="E533" s="2">
        <v>493.00331999999997</v>
      </c>
      <c r="H533" s="54">
        <f t="shared" si="97"/>
        <v>5.2780000000000005</v>
      </c>
      <c r="I533" s="54">
        <f t="shared" si="98"/>
        <v>0.33700000000000002</v>
      </c>
      <c r="K533" s="54">
        <f t="shared" si="99"/>
        <v>0</v>
      </c>
      <c r="L533" s="54">
        <f t="shared" si="100"/>
        <v>0</v>
      </c>
      <c r="M533" t="e">
        <f t="shared" si="101"/>
        <v>#DIV/0!</v>
      </c>
      <c r="N533" t="e">
        <f t="shared" si="102"/>
        <v>#DIV/0!</v>
      </c>
      <c r="P533">
        <f>I533/'Shear box'!$F$8</f>
        <v>1.61244019138756E-2</v>
      </c>
      <c r="Q533">
        <f t="shared" si="103"/>
        <v>209</v>
      </c>
      <c r="R533">
        <f t="shared" si="104"/>
        <v>205.63</v>
      </c>
      <c r="S533">
        <f t="shared" si="108"/>
        <v>1.6124401913875652E-2</v>
      </c>
      <c r="T533">
        <f t="shared" si="105"/>
        <v>0.25375000000000003</v>
      </c>
      <c r="V533">
        <f t="shared" si="106"/>
        <v>5.2780000000000005</v>
      </c>
      <c r="W533">
        <f t="shared" si="107"/>
        <v>1.6124401913875601</v>
      </c>
    </row>
    <row r="534" spans="1:23" x14ac:dyDescent="0.25">
      <c r="A534" s="2">
        <v>538</v>
      </c>
      <c r="B534" s="2">
        <v>537.56100000000004</v>
      </c>
      <c r="C534" s="2">
        <v>5.2469999999999999</v>
      </c>
      <c r="D534" s="2">
        <v>0.22900000000000001</v>
      </c>
      <c r="E534" s="2">
        <v>493.00331999999997</v>
      </c>
      <c r="H534" s="54">
        <f t="shared" si="97"/>
        <v>5.29</v>
      </c>
      <c r="I534" s="54">
        <f t="shared" si="98"/>
        <v>0.33700000000000002</v>
      </c>
      <c r="K534" s="54">
        <f t="shared" si="99"/>
        <v>0</v>
      </c>
      <c r="L534" s="54">
        <f t="shared" si="100"/>
        <v>0</v>
      </c>
      <c r="M534" t="e">
        <f t="shared" si="101"/>
        <v>#DIV/0!</v>
      </c>
      <c r="N534" t="e">
        <f t="shared" si="102"/>
        <v>#DIV/0!</v>
      </c>
      <c r="P534">
        <f>I534/'Shear box'!$F$8</f>
        <v>1.61244019138756E-2</v>
      </c>
      <c r="Q534">
        <f t="shared" si="103"/>
        <v>209</v>
      </c>
      <c r="R534">
        <f t="shared" si="104"/>
        <v>205.63</v>
      </c>
      <c r="S534">
        <f t="shared" si="108"/>
        <v>1.6124401913875652E-2</v>
      </c>
      <c r="T534">
        <f t="shared" si="105"/>
        <v>0.25432692307692306</v>
      </c>
      <c r="V534">
        <f t="shared" si="106"/>
        <v>5.29</v>
      </c>
      <c r="W534">
        <f t="shared" si="107"/>
        <v>1.6124401913875601</v>
      </c>
    </row>
    <row r="535" spans="1:23" x14ac:dyDescent="0.25">
      <c r="A535" s="2">
        <v>539</v>
      </c>
      <c r="B535" s="2">
        <v>538.56100000000004</v>
      </c>
      <c r="C535" s="2">
        <v>5.2560000000000002</v>
      </c>
      <c r="D535" s="2">
        <v>0.22900000000000001</v>
      </c>
      <c r="E535" s="2">
        <v>493.00331999999997</v>
      </c>
      <c r="H535" s="54">
        <f t="shared" si="97"/>
        <v>5.2990000000000004</v>
      </c>
      <c r="I535" s="54">
        <f t="shared" si="98"/>
        <v>0.33700000000000002</v>
      </c>
      <c r="K535" s="54">
        <f t="shared" si="99"/>
        <v>1.0000000000000009E-3</v>
      </c>
      <c r="L535" s="54">
        <f t="shared" si="100"/>
        <v>1.0000000000000009E-3</v>
      </c>
      <c r="M535">
        <f t="shared" si="101"/>
        <v>0.78539816339744828</v>
      </c>
      <c r="N535">
        <f t="shared" si="102"/>
        <v>45</v>
      </c>
      <c r="P535">
        <f>I535/'Shear box'!$F$8</f>
        <v>1.61244019138756E-2</v>
      </c>
      <c r="Q535">
        <f t="shared" si="103"/>
        <v>209</v>
      </c>
      <c r="R535">
        <f t="shared" si="104"/>
        <v>205.63</v>
      </c>
      <c r="S535">
        <f t="shared" si="108"/>
        <v>1.6124401913875652E-2</v>
      </c>
      <c r="T535">
        <f t="shared" si="105"/>
        <v>0.25475961538461539</v>
      </c>
      <c r="V535">
        <f t="shared" si="106"/>
        <v>5.2990000000000004</v>
      </c>
      <c r="W535">
        <f t="shared" si="107"/>
        <v>1.6124401913875601</v>
      </c>
    </row>
    <row r="536" spans="1:23" x14ac:dyDescent="0.25">
      <c r="A536" s="2">
        <v>540</v>
      </c>
      <c r="B536" s="2">
        <v>539.56100000000004</v>
      </c>
      <c r="C536" s="2">
        <v>5.27</v>
      </c>
      <c r="D536" s="2">
        <v>0.23</v>
      </c>
      <c r="E536" s="2">
        <v>493.00331999999997</v>
      </c>
      <c r="H536" s="57">
        <f t="shared" si="97"/>
        <v>5.3129999999999997</v>
      </c>
      <c r="I536" s="57">
        <f t="shared" si="98"/>
        <v>0.33800000000000002</v>
      </c>
      <c r="K536" s="54">
        <f t="shared" si="99"/>
        <v>0</v>
      </c>
      <c r="L536" s="54">
        <f t="shared" si="100"/>
        <v>0</v>
      </c>
      <c r="M536" t="e">
        <f t="shared" si="101"/>
        <v>#DIV/0!</v>
      </c>
      <c r="N536" t="e">
        <f t="shared" si="102"/>
        <v>#DIV/0!</v>
      </c>
      <c r="P536">
        <f>I536/'Shear box'!$F$8</f>
        <v>1.6172248803827755E-2</v>
      </c>
      <c r="Q536">
        <f t="shared" si="103"/>
        <v>209</v>
      </c>
      <c r="R536">
        <f t="shared" si="104"/>
        <v>205.61999999999998</v>
      </c>
      <c r="S536">
        <f t="shared" si="108"/>
        <v>1.6172248803827838E-2</v>
      </c>
      <c r="T536">
        <f t="shared" si="105"/>
        <v>0.25543269230769228</v>
      </c>
      <c r="V536">
        <f t="shared" si="106"/>
        <v>5.3129999999999997</v>
      </c>
      <c r="W536">
        <f t="shared" si="107"/>
        <v>1.6172248803827753</v>
      </c>
    </row>
    <row r="537" spans="1:23" x14ac:dyDescent="0.25">
      <c r="A537" s="2">
        <v>541</v>
      </c>
      <c r="B537" s="2">
        <v>540.56100000000004</v>
      </c>
      <c r="C537" s="2">
        <v>5.2789999999999999</v>
      </c>
      <c r="D537" s="2">
        <v>0.23</v>
      </c>
      <c r="E537" s="2">
        <v>493.00331999999997</v>
      </c>
      <c r="H537" s="54">
        <f t="shared" si="97"/>
        <v>5.3220000000000001</v>
      </c>
      <c r="I537" s="54">
        <f t="shared" si="98"/>
        <v>0.33800000000000002</v>
      </c>
      <c r="K537" s="54">
        <f t="shared" si="99"/>
        <v>0</v>
      </c>
      <c r="L537" s="54">
        <f t="shared" si="100"/>
        <v>0</v>
      </c>
      <c r="M537" t="e">
        <f t="shared" si="101"/>
        <v>#DIV/0!</v>
      </c>
      <c r="N537" t="e">
        <f t="shared" si="102"/>
        <v>#DIV/0!</v>
      </c>
      <c r="P537">
        <f>I537/'Shear box'!$F$8</f>
        <v>1.6172248803827755E-2</v>
      </c>
      <c r="Q537">
        <f t="shared" si="103"/>
        <v>209</v>
      </c>
      <c r="R537">
        <f t="shared" si="104"/>
        <v>205.61999999999998</v>
      </c>
      <c r="S537">
        <f t="shared" si="108"/>
        <v>1.6172248803827838E-2</v>
      </c>
      <c r="T537">
        <f t="shared" si="105"/>
        <v>0.25586538461538461</v>
      </c>
      <c r="V537">
        <f t="shared" si="106"/>
        <v>5.3220000000000001</v>
      </c>
      <c r="W537">
        <f t="shared" si="107"/>
        <v>1.6172248803827753</v>
      </c>
    </row>
    <row r="538" spans="1:23" x14ac:dyDescent="0.25">
      <c r="A538" s="2">
        <v>542</v>
      </c>
      <c r="B538" s="2">
        <v>541.56100000000004</v>
      </c>
      <c r="C538" s="2">
        <v>5.2910000000000004</v>
      </c>
      <c r="D538" s="2">
        <v>0.23</v>
      </c>
      <c r="E538" s="2">
        <v>491.40784000000002</v>
      </c>
      <c r="H538" s="54">
        <f t="shared" si="97"/>
        <v>5.3340000000000005</v>
      </c>
      <c r="I538" s="54">
        <f t="shared" si="98"/>
        <v>0.33800000000000002</v>
      </c>
      <c r="K538" s="54">
        <f t="shared" si="99"/>
        <v>0</v>
      </c>
      <c r="L538" s="54">
        <f t="shared" si="100"/>
        <v>0</v>
      </c>
      <c r="M538" t="e">
        <f t="shared" si="101"/>
        <v>#DIV/0!</v>
      </c>
      <c r="N538" t="e">
        <f t="shared" si="102"/>
        <v>#DIV/0!</v>
      </c>
      <c r="P538">
        <f>I538/'Shear box'!$F$8</f>
        <v>1.6172248803827755E-2</v>
      </c>
      <c r="Q538">
        <f t="shared" si="103"/>
        <v>209</v>
      </c>
      <c r="R538">
        <f t="shared" si="104"/>
        <v>205.61999999999998</v>
      </c>
      <c r="S538">
        <f t="shared" si="108"/>
        <v>1.6172248803827838E-2</v>
      </c>
      <c r="T538">
        <f t="shared" si="105"/>
        <v>0.25644230769230769</v>
      </c>
      <c r="V538">
        <f t="shared" si="106"/>
        <v>5.3340000000000005</v>
      </c>
      <c r="W538">
        <f t="shared" si="107"/>
        <v>1.6172248803827753</v>
      </c>
    </row>
    <row r="539" spans="1:23" x14ac:dyDescent="0.25">
      <c r="A539" s="2">
        <v>543</v>
      </c>
      <c r="B539" s="2">
        <v>542.56100000000004</v>
      </c>
      <c r="C539" s="2">
        <v>5.3040000000000003</v>
      </c>
      <c r="D539" s="2">
        <v>0.23</v>
      </c>
      <c r="E539" s="2">
        <v>491.40784000000002</v>
      </c>
      <c r="H539" s="54">
        <f t="shared" si="97"/>
        <v>5.3470000000000004</v>
      </c>
      <c r="I539" s="54">
        <f t="shared" si="98"/>
        <v>0.33800000000000002</v>
      </c>
      <c r="K539" s="54">
        <f t="shared" si="99"/>
        <v>0</v>
      </c>
      <c r="L539" s="54">
        <f t="shared" si="100"/>
        <v>0</v>
      </c>
      <c r="M539" t="e">
        <f t="shared" si="101"/>
        <v>#DIV/0!</v>
      </c>
      <c r="N539" t="e">
        <f t="shared" si="102"/>
        <v>#DIV/0!</v>
      </c>
      <c r="P539">
        <f>I539/'Shear box'!$F$8</f>
        <v>1.6172248803827755E-2</v>
      </c>
      <c r="Q539">
        <f t="shared" si="103"/>
        <v>209</v>
      </c>
      <c r="R539">
        <f t="shared" si="104"/>
        <v>205.61999999999998</v>
      </c>
      <c r="S539">
        <f t="shared" si="108"/>
        <v>1.6172248803827838E-2</v>
      </c>
      <c r="T539">
        <f t="shared" si="105"/>
        <v>0.25706730769230768</v>
      </c>
      <c r="V539">
        <f t="shared" si="106"/>
        <v>5.3470000000000004</v>
      </c>
      <c r="W539">
        <f t="shared" si="107"/>
        <v>1.6172248803827753</v>
      </c>
    </row>
    <row r="540" spans="1:23" x14ac:dyDescent="0.25">
      <c r="A540" s="2">
        <v>544</v>
      </c>
      <c r="B540" s="2">
        <v>543.56100000000004</v>
      </c>
      <c r="C540" s="2">
        <v>5.3129999999999997</v>
      </c>
      <c r="D540" s="2">
        <v>0.23</v>
      </c>
      <c r="E540" s="2">
        <v>491.40784000000002</v>
      </c>
      <c r="H540" s="54">
        <f t="shared" si="97"/>
        <v>5.3559999999999999</v>
      </c>
      <c r="I540" s="54">
        <f t="shared" si="98"/>
        <v>0.33800000000000002</v>
      </c>
      <c r="K540" s="54">
        <f t="shared" si="99"/>
        <v>1.0000000000000009E-3</v>
      </c>
      <c r="L540" s="54">
        <f t="shared" si="100"/>
        <v>1.0000000000000009E-3</v>
      </c>
      <c r="M540">
        <f t="shared" si="101"/>
        <v>0.78539816339744828</v>
      </c>
      <c r="N540">
        <f t="shared" si="102"/>
        <v>45</v>
      </c>
      <c r="P540">
        <f>I540/'Shear box'!$F$8</f>
        <v>1.6172248803827755E-2</v>
      </c>
      <c r="Q540">
        <f t="shared" si="103"/>
        <v>209</v>
      </c>
      <c r="R540">
        <f t="shared" si="104"/>
        <v>205.61999999999998</v>
      </c>
      <c r="S540">
        <f t="shared" si="108"/>
        <v>1.6172248803827838E-2</v>
      </c>
      <c r="T540">
        <f t="shared" si="105"/>
        <v>0.25750000000000001</v>
      </c>
      <c r="V540">
        <f t="shared" si="106"/>
        <v>5.3559999999999999</v>
      </c>
      <c r="W540">
        <f t="shared" si="107"/>
        <v>1.6172248803827753</v>
      </c>
    </row>
    <row r="541" spans="1:23" x14ac:dyDescent="0.25">
      <c r="A541" s="2">
        <v>545</v>
      </c>
      <c r="B541" s="2">
        <v>544.56100000000004</v>
      </c>
      <c r="C541" s="2">
        <v>5.3250000000000002</v>
      </c>
      <c r="D541" s="2">
        <v>0.23100000000000001</v>
      </c>
      <c r="E541" s="2">
        <v>491.40784000000002</v>
      </c>
      <c r="H541" s="54">
        <f t="shared" si="97"/>
        <v>5.3680000000000003</v>
      </c>
      <c r="I541" s="54">
        <f t="shared" si="98"/>
        <v>0.33900000000000002</v>
      </c>
      <c r="K541" s="54">
        <f t="shared" si="99"/>
        <v>0</v>
      </c>
      <c r="L541" s="54">
        <f t="shared" si="100"/>
        <v>0</v>
      </c>
      <c r="M541" t="e">
        <f t="shared" si="101"/>
        <v>#DIV/0!</v>
      </c>
      <c r="N541" t="e">
        <f t="shared" si="102"/>
        <v>#DIV/0!</v>
      </c>
      <c r="P541">
        <f>I541/'Shear box'!$F$8</f>
        <v>1.6220095693779905E-2</v>
      </c>
      <c r="Q541">
        <f t="shared" si="103"/>
        <v>209</v>
      </c>
      <c r="R541">
        <f t="shared" si="104"/>
        <v>205.61</v>
      </c>
      <c r="S541">
        <f t="shared" si="108"/>
        <v>1.6220095693779801E-2</v>
      </c>
      <c r="T541">
        <f t="shared" si="105"/>
        <v>0.25807692307692309</v>
      </c>
      <c r="V541">
        <f t="shared" si="106"/>
        <v>5.3680000000000003</v>
      </c>
      <c r="W541">
        <f t="shared" si="107"/>
        <v>1.6220095693779906</v>
      </c>
    </row>
    <row r="542" spans="1:23" x14ac:dyDescent="0.25">
      <c r="A542" s="2">
        <v>546</v>
      </c>
      <c r="B542" s="2">
        <v>545.56100000000004</v>
      </c>
      <c r="C542" s="2">
        <v>5.3330000000000002</v>
      </c>
      <c r="D542" s="2">
        <v>0.23100000000000001</v>
      </c>
      <c r="E542" s="2">
        <v>491.40784000000002</v>
      </c>
      <c r="H542" s="54">
        <f t="shared" si="97"/>
        <v>5.3760000000000003</v>
      </c>
      <c r="I542" s="54">
        <f t="shared" si="98"/>
        <v>0.33900000000000002</v>
      </c>
      <c r="K542" s="54">
        <f t="shared" si="99"/>
        <v>0</v>
      </c>
      <c r="L542" s="54">
        <f t="shared" si="100"/>
        <v>0</v>
      </c>
      <c r="M542" t="e">
        <f t="shared" si="101"/>
        <v>#DIV/0!</v>
      </c>
      <c r="N542" t="e">
        <f t="shared" si="102"/>
        <v>#DIV/0!</v>
      </c>
      <c r="P542">
        <f>I542/'Shear box'!$F$8</f>
        <v>1.6220095693779905E-2</v>
      </c>
      <c r="Q542">
        <f t="shared" si="103"/>
        <v>209</v>
      </c>
      <c r="R542">
        <f t="shared" si="104"/>
        <v>205.61</v>
      </c>
      <c r="S542">
        <f t="shared" si="108"/>
        <v>1.6220095693779801E-2</v>
      </c>
      <c r="T542">
        <f t="shared" si="105"/>
        <v>0.25846153846153846</v>
      </c>
      <c r="V542">
        <f t="shared" si="106"/>
        <v>5.3760000000000003</v>
      </c>
      <c r="W542">
        <f t="shared" si="107"/>
        <v>1.6220095693779906</v>
      </c>
    </row>
    <row r="543" spans="1:23" x14ac:dyDescent="0.25">
      <c r="A543" s="2">
        <v>547</v>
      </c>
      <c r="B543" s="2">
        <v>546.56100000000004</v>
      </c>
      <c r="C543" s="2">
        <v>5.3440000000000003</v>
      </c>
      <c r="D543" s="2">
        <v>0.23100000000000001</v>
      </c>
      <c r="E543" s="2">
        <v>491.40784000000002</v>
      </c>
      <c r="H543" s="54">
        <f t="shared" si="97"/>
        <v>5.3870000000000005</v>
      </c>
      <c r="I543" s="54">
        <f t="shared" si="98"/>
        <v>0.33900000000000002</v>
      </c>
      <c r="K543" s="54">
        <f t="shared" si="99"/>
        <v>0</v>
      </c>
      <c r="L543" s="54">
        <f t="shared" si="100"/>
        <v>0</v>
      </c>
      <c r="M543" t="e">
        <f t="shared" si="101"/>
        <v>#DIV/0!</v>
      </c>
      <c r="N543" t="e">
        <f t="shared" si="102"/>
        <v>#DIV/0!</v>
      </c>
      <c r="P543">
        <f>I543/'Shear box'!$F$8</f>
        <v>1.6220095693779905E-2</v>
      </c>
      <c r="Q543">
        <f t="shared" si="103"/>
        <v>209</v>
      </c>
      <c r="R543">
        <f t="shared" si="104"/>
        <v>205.61</v>
      </c>
      <c r="S543">
        <f t="shared" si="108"/>
        <v>1.6220095693779801E-2</v>
      </c>
      <c r="T543">
        <f t="shared" si="105"/>
        <v>0.25899038461538465</v>
      </c>
      <c r="V543">
        <f t="shared" si="106"/>
        <v>5.3870000000000005</v>
      </c>
      <c r="W543">
        <f t="shared" si="107"/>
        <v>1.6220095693779906</v>
      </c>
    </row>
    <row r="544" spans="1:23" x14ac:dyDescent="0.25">
      <c r="A544" s="2">
        <v>548</v>
      </c>
      <c r="B544" s="2">
        <v>547.56100000000004</v>
      </c>
      <c r="C544" s="2">
        <v>5.3520000000000003</v>
      </c>
      <c r="D544" s="2">
        <v>0.23100000000000001</v>
      </c>
      <c r="E544" s="2">
        <v>491.40784000000002</v>
      </c>
      <c r="H544" s="54">
        <f t="shared" si="97"/>
        <v>5.3950000000000005</v>
      </c>
      <c r="I544" s="54">
        <f t="shared" si="98"/>
        <v>0.33900000000000002</v>
      </c>
      <c r="K544" s="54">
        <f t="shared" si="99"/>
        <v>1.0000000000000009E-3</v>
      </c>
      <c r="L544" s="54">
        <f t="shared" si="100"/>
        <v>1.0000000000000009E-3</v>
      </c>
      <c r="M544">
        <f t="shared" si="101"/>
        <v>0.78539816339744828</v>
      </c>
      <c r="N544">
        <f t="shared" si="102"/>
        <v>45</v>
      </c>
      <c r="P544">
        <f>I544/'Shear box'!$F$8</f>
        <v>1.6220095693779905E-2</v>
      </c>
      <c r="Q544">
        <f t="shared" si="103"/>
        <v>209</v>
      </c>
      <c r="R544">
        <f t="shared" si="104"/>
        <v>205.61</v>
      </c>
      <c r="S544">
        <f t="shared" si="108"/>
        <v>1.6220095693779801E-2</v>
      </c>
      <c r="T544">
        <f t="shared" si="105"/>
        <v>0.25937500000000002</v>
      </c>
      <c r="V544">
        <f t="shared" si="106"/>
        <v>5.3950000000000005</v>
      </c>
      <c r="W544">
        <f t="shared" si="107"/>
        <v>1.6220095693779906</v>
      </c>
    </row>
    <row r="545" spans="1:23" x14ac:dyDescent="0.25">
      <c r="A545" s="2">
        <v>549</v>
      </c>
      <c r="B545" s="2">
        <v>548.56100000000004</v>
      </c>
      <c r="C545" s="2">
        <v>5.3639999999999999</v>
      </c>
      <c r="D545" s="2">
        <v>0.23200000000000001</v>
      </c>
      <c r="E545" s="2">
        <v>493.00331999999997</v>
      </c>
      <c r="H545" s="54">
        <f t="shared" si="97"/>
        <v>5.407</v>
      </c>
      <c r="I545" s="54">
        <f t="shared" si="98"/>
        <v>0.34</v>
      </c>
      <c r="K545" s="54">
        <f t="shared" si="99"/>
        <v>0</v>
      </c>
      <c r="L545" s="54">
        <f t="shared" si="100"/>
        <v>0</v>
      </c>
      <c r="M545" t="e">
        <f t="shared" si="101"/>
        <v>#DIV/0!</v>
      </c>
      <c r="N545" t="e">
        <f t="shared" si="102"/>
        <v>#DIV/0!</v>
      </c>
      <c r="P545">
        <f>I545/'Shear box'!$F$8</f>
        <v>1.626794258373206E-2</v>
      </c>
      <c r="Q545">
        <f t="shared" si="103"/>
        <v>209</v>
      </c>
      <c r="R545">
        <f t="shared" si="104"/>
        <v>205.6</v>
      </c>
      <c r="S545">
        <f t="shared" si="108"/>
        <v>1.6267942583732098E-2</v>
      </c>
      <c r="T545">
        <f t="shared" si="105"/>
        <v>0.25995192307692305</v>
      </c>
      <c r="V545">
        <f t="shared" si="106"/>
        <v>5.407</v>
      </c>
      <c r="W545">
        <f t="shared" si="107"/>
        <v>1.626794258373206</v>
      </c>
    </row>
    <row r="546" spans="1:23" x14ac:dyDescent="0.25">
      <c r="A546" s="2">
        <v>550</v>
      </c>
      <c r="B546" s="2">
        <v>549.56100000000004</v>
      </c>
      <c r="C546" s="2">
        <v>5.3810000000000002</v>
      </c>
      <c r="D546" s="2">
        <v>0.23200000000000001</v>
      </c>
      <c r="E546" s="2">
        <v>493.00331999999997</v>
      </c>
      <c r="H546" s="54">
        <f t="shared" si="97"/>
        <v>5.4240000000000004</v>
      </c>
      <c r="I546" s="54">
        <f t="shared" si="98"/>
        <v>0.34</v>
      </c>
      <c r="K546" s="54">
        <f t="shared" si="99"/>
        <v>0</v>
      </c>
      <c r="L546" s="54">
        <f t="shared" si="100"/>
        <v>0</v>
      </c>
      <c r="M546" t="e">
        <f t="shared" si="101"/>
        <v>#DIV/0!</v>
      </c>
      <c r="N546" t="e">
        <f t="shared" si="102"/>
        <v>#DIV/0!</v>
      </c>
      <c r="P546">
        <f>I546/'Shear box'!$F$8</f>
        <v>1.626794258373206E-2</v>
      </c>
      <c r="Q546">
        <f t="shared" si="103"/>
        <v>209</v>
      </c>
      <c r="R546">
        <f t="shared" si="104"/>
        <v>205.6</v>
      </c>
      <c r="S546">
        <f t="shared" si="108"/>
        <v>1.6267942583732098E-2</v>
      </c>
      <c r="T546">
        <f t="shared" si="105"/>
        <v>0.26076923076923075</v>
      </c>
      <c r="V546">
        <f t="shared" si="106"/>
        <v>5.4240000000000004</v>
      </c>
      <c r="W546">
        <f t="shared" si="107"/>
        <v>1.626794258373206</v>
      </c>
    </row>
    <row r="547" spans="1:23" x14ac:dyDescent="0.25">
      <c r="A547" s="2">
        <v>551</v>
      </c>
      <c r="B547" s="2">
        <v>550.56100000000004</v>
      </c>
      <c r="C547" s="2">
        <v>5.39</v>
      </c>
      <c r="D547" s="2">
        <v>0.23200000000000001</v>
      </c>
      <c r="E547" s="2">
        <v>489.81236000000001</v>
      </c>
      <c r="H547" s="54">
        <f t="shared" si="97"/>
        <v>5.4329999999999998</v>
      </c>
      <c r="I547" s="54">
        <f t="shared" si="98"/>
        <v>0.34</v>
      </c>
      <c r="K547" s="54">
        <f t="shared" si="99"/>
        <v>0</v>
      </c>
      <c r="L547" s="54">
        <f t="shared" si="100"/>
        <v>0</v>
      </c>
      <c r="M547" t="e">
        <f t="shared" si="101"/>
        <v>#DIV/0!</v>
      </c>
      <c r="N547" t="e">
        <f t="shared" si="102"/>
        <v>#DIV/0!</v>
      </c>
      <c r="P547">
        <f>I547/'Shear box'!$F$8</f>
        <v>1.626794258373206E-2</v>
      </c>
      <c r="Q547">
        <f t="shared" si="103"/>
        <v>209</v>
      </c>
      <c r="R547">
        <f t="shared" si="104"/>
        <v>205.6</v>
      </c>
      <c r="S547">
        <f t="shared" si="108"/>
        <v>1.6267942583732098E-2</v>
      </c>
      <c r="T547">
        <f t="shared" si="105"/>
        <v>0.26120192307692308</v>
      </c>
      <c r="V547">
        <f t="shared" si="106"/>
        <v>5.4329999999999998</v>
      </c>
      <c r="W547">
        <f t="shared" si="107"/>
        <v>1.626794258373206</v>
      </c>
    </row>
    <row r="548" spans="1:23" x14ac:dyDescent="0.25">
      <c r="A548" s="2">
        <v>552</v>
      </c>
      <c r="B548" s="2">
        <v>551.56100000000004</v>
      </c>
      <c r="C548" s="2">
        <v>5.4</v>
      </c>
      <c r="D548" s="2">
        <v>0.23200000000000001</v>
      </c>
      <c r="E548" s="2">
        <v>489.81236000000001</v>
      </c>
      <c r="H548" s="54">
        <f t="shared" si="97"/>
        <v>5.4430000000000005</v>
      </c>
      <c r="I548" s="54">
        <f t="shared" si="98"/>
        <v>0.34</v>
      </c>
      <c r="K548" s="54">
        <f t="shared" si="99"/>
        <v>0</v>
      </c>
      <c r="L548" s="54">
        <f t="shared" si="100"/>
        <v>0</v>
      </c>
      <c r="M548" t="e">
        <f t="shared" si="101"/>
        <v>#DIV/0!</v>
      </c>
      <c r="N548" t="e">
        <f t="shared" si="102"/>
        <v>#DIV/0!</v>
      </c>
      <c r="P548">
        <f>I548/'Shear box'!$F$8</f>
        <v>1.626794258373206E-2</v>
      </c>
      <c r="Q548">
        <f t="shared" si="103"/>
        <v>209</v>
      </c>
      <c r="R548">
        <f t="shared" si="104"/>
        <v>205.6</v>
      </c>
      <c r="S548">
        <f t="shared" si="108"/>
        <v>1.6267942583732098E-2</v>
      </c>
      <c r="T548">
        <f t="shared" si="105"/>
        <v>0.26168269230769231</v>
      </c>
      <c r="V548">
        <f t="shared" si="106"/>
        <v>5.4430000000000005</v>
      </c>
      <c r="W548">
        <f t="shared" si="107"/>
        <v>1.626794258373206</v>
      </c>
    </row>
    <row r="549" spans="1:23" x14ac:dyDescent="0.25">
      <c r="A549" s="2">
        <v>553</v>
      </c>
      <c r="B549" s="2">
        <v>552.56100000000004</v>
      </c>
      <c r="C549" s="2">
        <v>5.4089999999999998</v>
      </c>
      <c r="D549" s="2">
        <v>0.23200000000000001</v>
      </c>
      <c r="E549" s="2">
        <v>489.81236000000001</v>
      </c>
      <c r="H549" s="54">
        <f t="shared" si="97"/>
        <v>5.452</v>
      </c>
      <c r="I549" s="54">
        <f t="shared" si="98"/>
        <v>0.34</v>
      </c>
      <c r="K549" s="54">
        <f t="shared" si="99"/>
        <v>0</v>
      </c>
      <c r="L549" s="54">
        <f t="shared" si="100"/>
        <v>0</v>
      </c>
      <c r="M549" t="e">
        <f t="shared" si="101"/>
        <v>#DIV/0!</v>
      </c>
      <c r="N549" t="e">
        <f t="shared" si="102"/>
        <v>#DIV/0!</v>
      </c>
      <c r="P549">
        <f>I549/'Shear box'!$F$8</f>
        <v>1.626794258373206E-2</v>
      </c>
      <c r="Q549">
        <f t="shared" si="103"/>
        <v>209</v>
      </c>
      <c r="R549">
        <f t="shared" si="104"/>
        <v>205.6</v>
      </c>
      <c r="S549">
        <f t="shared" si="108"/>
        <v>1.6267942583732098E-2</v>
      </c>
      <c r="T549">
        <f t="shared" si="105"/>
        <v>0.26211538461538458</v>
      </c>
      <c r="V549">
        <f t="shared" si="106"/>
        <v>5.452</v>
      </c>
      <c r="W549">
        <f t="shared" si="107"/>
        <v>1.626794258373206</v>
      </c>
    </row>
    <row r="550" spans="1:23" x14ac:dyDescent="0.25">
      <c r="A550" s="2">
        <v>554</v>
      </c>
      <c r="B550" s="2">
        <v>553.56100000000004</v>
      </c>
      <c r="C550" s="2">
        <v>5.42</v>
      </c>
      <c r="D550" s="2">
        <v>0.23200000000000001</v>
      </c>
      <c r="E550" s="2">
        <v>491.40784000000002</v>
      </c>
      <c r="H550" s="54">
        <f t="shared" si="97"/>
        <v>5.4630000000000001</v>
      </c>
      <c r="I550" s="54">
        <f t="shared" si="98"/>
        <v>0.34</v>
      </c>
      <c r="K550" s="54">
        <f t="shared" si="99"/>
        <v>1.0000000000000009E-3</v>
      </c>
      <c r="L550" s="54">
        <f t="shared" si="100"/>
        <v>1.0000000000000009E-3</v>
      </c>
      <c r="M550">
        <f t="shared" si="101"/>
        <v>0.78539816339744828</v>
      </c>
      <c r="N550">
        <f t="shared" si="102"/>
        <v>45</v>
      </c>
      <c r="P550">
        <f>I550/'Shear box'!$F$8</f>
        <v>1.626794258373206E-2</v>
      </c>
      <c r="Q550">
        <f t="shared" si="103"/>
        <v>209</v>
      </c>
      <c r="R550">
        <f t="shared" si="104"/>
        <v>205.6</v>
      </c>
      <c r="S550">
        <f t="shared" si="108"/>
        <v>1.6267942583732098E-2</v>
      </c>
      <c r="T550">
        <f t="shared" si="105"/>
        <v>0.26264423076923077</v>
      </c>
      <c r="V550">
        <f t="shared" si="106"/>
        <v>5.4630000000000001</v>
      </c>
      <c r="W550">
        <f t="shared" si="107"/>
        <v>1.626794258373206</v>
      </c>
    </row>
    <row r="551" spans="1:23" x14ac:dyDescent="0.25">
      <c r="A551" s="2">
        <v>555</v>
      </c>
      <c r="B551" s="2">
        <v>554.56100000000004</v>
      </c>
      <c r="C551" s="2">
        <v>5.4290000000000003</v>
      </c>
      <c r="D551" s="2">
        <v>0.23300000000000001</v>
      </c>
      <c r="E551" s="2">
        <v>491.40784000000002</v>
      </c>
      <c r="H551" s="54">
        <f t="shared" si="97"/>
        <v>5.4720000000000004</v>
      </c>
      <c r="I551" s="54">
        <f t="shared" si="98"/>
        <v>0.34100000000000003</v>
      </c>
      <c r="K551" s="54">
        <f t="shared" si="99"/>
        <v>0</v>
      </c>
      <c r="L551" s="54">
        <f t="shared" si="100"/>
        <v>0</v>
      </c>
      <c r="M551" t="e">
        <f t="shared" si="101"/>
        <v>#DIV/0!</v>
      </c>
      <c r="N551" t="e">
        <f t="shared" si="102"/>
        <v>#DIV/0!</v>
      </c>
      <c r="P551">
        <f>I551/'Shear box'!$F$8</f>
        <v>1.6315789473684214E-2</v>
      </c>
      <c r="Q551">
        <f t="shared" si="103"/>
        <v>209</v>
      </c>
      <c r="R551">
        <f t="shared" si="104"/>
        <v>205.58999999999997</v>
      </c>
      <c r="S551">
        <f t="shared" si="108"/>
        <v>1.6315789473684283E-2</v>
      </c>
      <c r="T551">
        <f t="shared" si="105"/>
        <v>0.2630769230769231</v>
      </c>
      <c r="V551">
        <f t="shared" si="106"/>
        <v>5.4720000000000004</v>
      </c>
      <c r="W551">
        <f t="shared" si="107"/>
        <v>1.6315789473684215</v>
      </c>
    </row>
    <row r="552" spans="1:23" x14ac:dyDescent="0.25">
      <c r="A552" s="2">
        <v>556</v>
      </c>
      <c r="B552" s="2">
        <v>555.56100000000004</v>
      </c>
      <c r="C552" s="2">
        <v>5.44</v>
      </c>
      <c r="D552" s="2">
        <v>0.23300000000000001</v>
      </c>
      <c r="E552" s="2">
        <v>493.00331999999997</v>
      </c>
      <c r="H552" s="54">
        <f t="shared" si="97"/>
        <v>5.4830000000000005</v>
      </c>
      <c r="I552" s="54">
        <f t="shared" si="98"/>
        <v>0.34100000000000003</v>
      </c>
      <c r="K552" s="54">
        <f t="shared" si="99"/>
        <v>0</v>
      </c>
      <c r="L552" s="54">
        <f t="shared" si="100"/>
        <v>0</v>
      </c>
      <c r="M552" t="e">
        <f t="shared" si="101"/>
        <v>#DIV/0!</v>
      </c>
      <c r="N552" t="e">
        <f t="shared" si="102"/>
        <v>#DIV/0!</v>
      </c>
      <c r="P552">
        <f>I552/'Shear box'!$F$8</f>
        <v>1.6315789473684214E-2</v>
      </c>
      <c r="Q552">
        <f t="shared" si="103"/>
        <v>209</v>
      </c>
      <c r="R552">
        <f t="shared" si="104"/>
        <v>205.58999999999997</v>
      </c>
      <c r="S552">
        <f t="shared" si="108"/>
        <v>1.6315789473684283E-2</v>
      </c>
      <c r="T552">
        <f t="shared" si="105"/>
        <v>0.26360576923076923</v>
      </c>
      <c r="V552">
        <f t="shared" si="106"/>
        <v>5.4830000000000005</v>
      </c>
      <c r="W552">
        <f t="shared" si="107"/>
        <v>1.6315789473684215</v>
      </c>
    </row>
    <row r="553" spans="1:23" x14ac:dyDescent="0.25">
      <c r="A553" s="2">
        <v>557</v>
      </c>
      <c r="B553" s="2">
        <v>556.56100000000004</v>
      </c>
      <c r="C553" s="2">
        <v>5.4509999999999996</v>
      </c>
      <c r="D553" s="2">
        <v>0.23300000000000001</v>
      </c>
      <c r="E553" s="2">
        <v>493.00331999999997</v>
      </c>
      <c r="H553" s="54">
        <f t="shared" si="97"/>
        <v>5.4939999999999998</v>
      </c>
      <c r="I553" s="54">
        <f t="shared" si="98"/>
        <v>0.34100000000000003</v>
      </c>
      <c r="K553" s="54">
        <f t="shared" si="99"/>
        <v>0</v>
      </c>
      <c r="L553" s="54">
        <f t="shared" si="100"/>
        <v>0</v>
      </c>
      <c r="M553" t="e">
        <f t="shared" si="101"/>
        <v>#DIV/0!</v>
      </c>
      <c r="N553" t="e">
        <f t="shared" si="102"/>
        <v>#DIV/0!</v>
      </c>
      <c r="P553">
        <f>I553/'Shear box'!$F$8</f>
        <v>1.6315789473684214E-2</v>
      </c>
      <c r="Q553">
        <f t="shared" si="103"/>
        <v>209</v>
      </c>
      <c r="R553">
        <f t="shared" si="104"/>
        <v>205.58999999999997</v>
      </c>
      <c r="S553">
        <f t="shared" si="108"/>
        <v>1.6315789473684283E-2</v>
      </c>
      <c r="T553">
        <f t="shared" si="105"/>
        <v>0.26413461538461536</v>
      </c>
      <c r="V553">
        <f t="shared" si="106"/>
        <v>5.4939999999999998</v>
      </c>
      <c r="W553">
        <f t="shared" si="107"/>
        <v>1.6315789473684215</v>
      </c>
    </row>
    <row r="554" spans="1:23" x14ac:dyDescent="0.25">
      <c r="A554" s="2">
        <v>558</v>
      </c>
      <c r="B554" s="2">
        <v>557.56100000000004</v>
      </c>
      <c r="C554" s="2">
        <v>5.4589999999999996</v>
      </c>
      <c r="D554" s="2">
        <v>0.23300000000000001</v>
      </c>
      <c r="E554" s="2">
        <v>493.00331999999997</v>
      </c>
      <c r="H554" s="54">
        <f t="shared" si="97"/>
        <v>5.5019999999999998</v>
      </c>
      <c r="I554" s="54">
        <f t="shared" si="98"/>
        <v>0.34100000000000003</v>
      </c>
      <c r="K554" s="54">
        <f t="shared" si="99"/>
        <v>-0.34100000000000003</v>
      </c>
      <c r="L554" s="54">
        <f t="shared" si="100"/>
        <v>-0.34100000000000003</v>
      </c>
      <c r="M554">
        <f t="shared" si="101"/>
        <v>0.78539816339744828</v>
      </c>
      <c r="N554">
        <f t="shared" si="102"/>
        <v>45</v>
      </c>
      <c r="P554">
        <f>I554/'Shear box'!$F$8</f>
        <v>1.6315789473684214E-2</v>
      </c>
      <c r="Q554">
        <f t="shared" si="103"/>
        <v>209</v>
      </c>
      <c r="R554">
        <f t="shared" si="104"/>
        <v>205.58999999999997</v>
      </c>
      <c r="S554">
        <f t="shared" si="108"/>
        <v>1.6315789473684283E-2</v>
      </c>
      <c r="T554">
        <f t="shared" si="105"/>
        <v>0.26451923076923073</v>
      </c>
      <c r="V554">
        <f t="shared" si="106"/>
        <v>5.5019999999999998</v>
      </c>
      <c r="W554">
        <f t="shared" si="107"/>
        <v>1.6315789473684215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Shear box</vt:lpstr>
      <vt:lpstr>Input data from mp3</vt:lpstr>
      <vt:lpstr>Sheet3</vt:lpstr>
    </vt:vector>
  </TitlesOfParts>
  <Company>TU Delft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Marco Bolognin</cp:lastModifiedBy>
  <dcterms:created xsi:type="dcterms:W3CDTF">2018-04-25T11:16:39Z</dcterms:created>
  <dcterms:modified xsi:type="dcterms:W3CDTF">2018-12-12T09:20:40Z</dcterms:modified>
</cp:coreProperties>
</file>